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 Bookings to Revenue" sheetId="1" r:id="rId4"/>
    <sheet state="visible" name="Bookings to Revenue" sheetId="2" r:id="rId5"/>
    <sheet state="visible" name="Cover - Bookings to Cash" sheetId="3" r:id="rId6"/>
    <sheet state="visible" name="Bookings to Cash" sheetId="4" r:id="rId7"/>
    <sheet state="visible" name="Cover - Revenue Bridge" sheetId="5" r:id="rId8"/>
    <sheet state="visible" name="Revenue Bridge" sheetId="6" r:id="rId9"/>
    <sheet state="visible" name="Cover - P&amp;L Waterfall" sheetId="7" r:id="rId10"/>
    <sheet state="visible" name="P&amp;L Waterfall" sheetId="8" r:id="rId11"/>
    <sheet state="visible" name="Cover - Sales Pipeline Waterfal" sheetId="9" r:id="rId12"/>
    <sheet state="visible" name="Sales Pipeline Waterfall" sheetId="10" r:id="rId13"/>
  </sheets>
  <definedNames/>
  <calcPr/>
</workbook>
</file>

<file path=xl/sharedStrings.xml><?xml version="1.0" encoding="utf-8"?>
<sst xmlns="http://schemas.openxmlformats.org/spreadsheetml/2006/main" count="879" uniqueCount="135">
  <si>
    <t>WATERFALL TEMPLATE</t>
  </si>
  <si>
    <r>
      <rPr>
        <rFont val="Domine"/>
        <color theme="1"/>
        <sz val="28.0"/>
      </rPr>
      <t xml:space="preserve">Bookings to Revenue / </t>
    </r>
    <r>
      <rPr>
        <rFont val="Domine"/>
        <color rgb="FF788291"/>
        <sz val="28.0"/>
      </rPr>
      <t>Top-Line Forecasting</t>
    </r>
  </si>
  <si>
    <t>Your bookings to revenue waterfall model, also known as a SaaS revenue waterfall or an ARR waterfall, is a tool for showing how booking annual recurring revenue turns into GAAP revenue according to recognition rules. The model uses time-based cohorts to show revenue recognition over time so you can better understand top-line growth and cash flow. 
This bookings to revenue waterfall template uses hardcoded bookings data and calculates cohorts automatically. Use the outline below to better understand the model inputs.</t>
  </si>
  <si>
    <t>Input</t>
  </si>
  <si>
    <t>Lorem ipusm</t>
  </si>
  <si>
    <t>Short Description</t>
  </si>
  <si>
    <t>Total Bookings (ACV)</t>
  </si>
  <si>
    <r>
      <rPr>
        <rFont val="Lato"/>
        <color rgb="FF666666"/>
        <sz val="11.0"/>
      </rPr>
      <t xml:space="preserve">Row 10 in the model represents the total bookings value by month for the given forecast period. Enter these hardcoded values based on your top-line planning data. (If you need to build a more robust model to forecast these numbers, use our </t>
    </r>
    <r>
      <rPr>
        <rFont val="Lato"/>
        <color rgb="FF1155CC"/>
        <sz val="11.0"/>
        <u/>
      </rPr>
      <t>ARR snowball template</t>
    </r>
    <r>
      <rPr>
        <rFont val="Lato"/>
        <color rgb="FF666666"/>
        <sz val="11.0"/>
      </rPr>
      <t>.)</t>
    </r>
  </si>
  <si>
    <t>Bookings Categories (Optional)</t>
  </si>
  <si>
    <t>Because the total bookings value is hardcoded, you don't need to include values for new, expansion, downgrade, and churn bookings to make the template work. If you want to add the values for visibility, you can fill out rows 5 through 9.</t>
  </si>
  <si>
    <t>New Bookings</t>
  </si>
  <si>
    <t>--</t>
  </si>
  <si>
    <t>Expansion Bookings</t>
  </si>
  <si>
    <t>Downgrade Bookings</t>
  </si>
  <si>
    <t>Churn Bookings</t>
  </si>
  <si>
    <t>Prior Year Renewal Bookings</t>
  </si>
  <si>
    <t>Recognized GAAP Revenue</t>
  </si>
  <si>
    <t>Total Modeled GAAP Revenue</t>
  </si>
  <si>
    <t>Total One-time GAAP  Revenue</t>
  </si>
  <si>
    <t>Total GAAP Revenue</t>
  </si>
  <si>
    <r>
      <rPr>
        <rFont val="Domine"/>
        <color theme="1"/>
        <sz val="28.0"/>
      </rPr>
      <t xml:space="preserve">Bookings to Cash / </t>
    </r>
    <r>
      <rPr>
        <rFont val="Domine"/>
        <color rgb="FF788291"/>
        <sz val="28.0"/>
      </rPr>
      <t>Revenue Forecasting</t>
    </r>
  </si>
  <si>
    <t>Your bookings to cash waterfall is a forecasting tool for showing how booked revenue turns into billings and, eventually, cash collections. By creating cohort waterfalls for both bookings to billings and billings to cash collections, you can identify opportunities to optimize cash flow over time.
This Bookings to Cash waterfall template will help you streamline the forecasting process. Use the outline below to understand the different inputs in the model.</t>
  </si>
  <si>
    <t>Billing Frequency Schedule</t>
  </si>
  <si>
    <t>Assumptions for your billing schedule, broken into four categories — upfront, half-year, quarterly, and monthly billings. Map out the percentage of billings you'll allocate to each month for each frequency option.</t>
  </si>
  <si>
    <t>% Ratio for Frequency of Billing</t>
  </si>
  <si>
    <t>This is a % ratio that determines the billing frequency for all bookings. The "Months Since Booking" table above drives the timing of billings calculation in the waterfall table below. You can account for different billing frequencies in your booking's contracts based on these line items.</t>
  </si>
  <si>
    <t>Variable for Late Billings</t>
  </si>
  <si>
    <t>This is a % ratio that takes into account whether bills are sent out on time. Setting "on time" to 100% will assume all billings are sent out on time.</t>
  </si>
  <si>
    <t>Payment Terms</t>
  </si>
  <si>
    <t>This is a % ratio that takes into account when the billings are collected. If you want to account for a % of billings that won't be collected, simply put in % ratios that sum up to less than 100%.</t>
  </si>
  <si>
    <t>Outstanding AR (Last Month)</t>
  </si>
  <si>
    <t>Last month's balance of oustanding AR. Pull this from your ERP system as the starting value for the waterfall.</t>
  </si>
  <si>
    <t>BILLINGS/COLLECTIONS ASSUMPTIONS</t>
  </si>
  <si>
    <t>Upfront Billing</t>
  </si>
  <si>
    <t>Half-year Billing</t>
  </si>
  <si>
    <t>Quarterly Billing</t>
  </si>
  <si>
    <t>Monthly</t>
  </si>
  <si>
    <t>Upfront</t>
  </si>
  <si>
    <t>This is a % ratio that determines the billing frequency for all bookings. The "Months Since Booking" table above drives the timing of billings calculation in the waterfall table below. You can account for different billing frequencies in your booking's contracts based on these line items</t>
  </si>
  <si>
    <t>Half-year</t>
  </si>
  <si>
    <t>Quarterly</t>
  </si>
  <si>
    <t>Total %</t>
  </si>
  <si>
    <t>Variable for late billings</t>
  </si>
  <si>
    <t>On time</t>
  </si>
  <si>
    <t>30 days late</t>
  </si>
  <si>
    <t>60 days late</t>
  </si>
  <si>
    <t>Total</t>
  </si>
  <si>
    <t>Net 30</t>
  </si>
  <si>
    <t>This is a % ratio that takes into account when the billings are collected. If you want to account for a % of billings that won't be collected, simply put in % ratios that sum up to less than 100%</t>
  </si>
  <si>
    <t>Net 60</t>
  </si>
  <si>
    <t>Net 90</t>
  </si>
  <si>
    <t>TOTAL BOOKINGS</t>
  </si>
  <si>
    <t>BILLINGS WATERFALL</t>
  </si>
  <si>
    <t>Bookings</t>
  </si>
  <si>
    <t>Bookings Date</t>
  </si>
  <si>
    <t>Billing Type</t>
  </si>
  <si>
    <t>Outstanding AR (pull latest month's balance)</t>
  </si>
  <si>
    <t>TOTAL BILLINGS</t>
  </si>
  <si>
    <t>CASH COLLECTIONS WATERFALL</t>
  </si>
  <si>
    <t>Outstanding AR (calculated collections)</t>
  </si>
  <si>
    <t>TOTAL CASH COLLECTIONS</t>
  </si>
  <si>
    <r>
      <rPr>
        <rFont val="Domine"/>
        <color theme="1"/>
        <sz val="28.0"/>
      </rPr>
      <t xml:space="preserve">Revenue Bridge / </t>
    </r>
    <r>
      <rPr>
        <rFont val="Domine"/>
        <color rgb="FF788291"/>
        <sz val="28.0"/>
      </rPr>
      <t>Waterfall Chart</t>
    </r>
  </si>
  <si>
    <t xml:space="preserve">Your revenue bridge chart, or revenue waterfall chart, is a data visualization tool that breaks down the activity of various components in a revenue forecast, making it easier to explain the nuances and drivers of top-line growth. It's a simple way to present forecast data to stakeholders inside and outside of the finance function.
This Revenue Bridge waterfall chart template will help you streamline the process of visualizing changes in revenue period over period. Use the outline below to understand the different inputs for the template. </t>
  </si>
  <si>
    <t>Starting ARR — Base</t>
  </si>
  <si>
    <t>The total bookings at the start of the given period. This is the combined annual contract value (ACV) for all closed-won deals.</t>
  </si>
  <si>
    <t>(+) New ARR — Change</t>
  </si>
  <si>
    <t>The total bookings value for new deals signed in the given period. Enter this value as a positive change.</t>
  </si>
  <si>
    <t>(+) Reactivations — Change</t>
  </si>
  <si>
    <t>The total bookings value for existing customers that have renewed their contracts in the period. Enter this value as a positive change.</t>
  </si>
  <si>
    <t>(+) Upsells — Change</t>
  </si>
  <si>
    <t xml:space="preserve">New bookings value from upsells of existing customers in the period. Enter the upsell value as a positive change. </t>
  </si>
  <si>
    <t>(-) Churn — Change</t>
  </si>
  <si>
    <t>The total value of lost ARR from customers that churned in the period. Enter this as a negative change. For example, you would enter $25,000 in churn as ($25,000).</t>
  </si>
  <si>
    <t>(-) Downgrades — Change</t>
  </si>
  <si>
    <t>The value of lost ARR from customers that downgraded their contracts in the period. Enter this as a negative change.</t>
  </si>
  <si>
    <t>ARR Bridge Chart</t>
  </si>
  <si>
    <t>Blue = Hardcode</t>
  </si>
  <si>
    <t>Black = Formula</t>
  </si>
  <si>
    <t>Base</t>
  </si>
  <si>
    <t>Fall</t>
  </si>
  <si>
    <t>Rise</t>
  </si>
  <si>
    <t>Change</t>
  </si>
  <si>
    <t>Starting ARR</t>
  </si>
  <si>
    <t>(+) New Deals</t>
  </si>
  <si>
    <t>(+) Reactivations</t>
  </si>
  <si>
    <t>(+) Upsells</t>
  </si>
  <si>
    <t>New ARR</t>
  </si>
  <si>
    <t>(-) Churns</t>
  </si>
  <si>
    <t>(-) Downsells</t>
  </si>
  <si>
    <t>Ending ARR</t>
  </si>
  <si>
    <r>
      <rPr>
        <rFont val="Domine"/>
        <color theme="1"/>
        <sz val="28.0"/>
      </rPr>
      <t xml:space="preserve">Profit and Loss / </t>
    </r>
    <r>
      <rPr>
        <rFont val="Domine"/>
        <color rgb="FF788291"/>
        <sz val="28.0"/>
      </rPr>
      <t>Waterfall Chart</t>
    </r>
  </si>
  <si>
    <t xml:space="preserve">A profit and loss waterfall chart, also known as a cash burn bridge or an income statement waterfall, is a data visualization tool that breaks down how expenditures impact top-line revenue and ultimately result in your bottom line. It's a basic chart that helps show how a starting value for net revenue becomes total cash flow by showing the nuances of your expenses.
This Cash Burn Bridge waterfall chart template streamlines the data visualization setup so you can focus on sharing income statement insights with key stakeholders. Use the outline below to understand the different inputs for the template. </t>
  </si>
  <si>
    <t>Net Revenue — Base</t>
  </si>
  <si>
    <t>The amount of revenue earned from selling products and services ina given period. Enter this as the baseline value for your waterfall.</t>
  </si>
  <si>
    <t>(-) Operating Expenses — Change</t>
  </si>
  <si>
    <t>Any expenses from normal business operations, including sales, marketing, product development, and payroll. Enter this as a negative change.</t>
  </si>
  <si>
    <t>(-) HQ Expenses — Change</t>
  </si>
  <si>
    <t>Any real-estate related-expenses (like rent) that contribute to overall operating costs. Enter this as a negative change.</t>
  </si>
  <si>
    <t>(-) Other Cash Outflows — Change</t>
  </si>
  <si>
    <t>A catchall category for any cash outflows that you must deduct from operating income but don't fit in other inputs of the waterfall chart. Enter the value as a negative change.</t>
  </si>
  <si>
    <t>(-) CapEx — Change</t>
  </si>
  <si>
    <t>The total value of any capital expenditures for the given period, including costs to purchase, upgrade, or otherwise maintain physical assets. Enter the value as a negative change.</t>
  </si>
  <si>
    <t>P&amp;L Waterfall Chart</t>
  </si>
  <si>
    <t>Net Revenue</t>
  </si>
  <si>
    <t>(-) Ops Expenses</t>
  </si>
  <si>
    <t>(-) HQ Expenses</t>
  </si>
  <si>
    <t>Operating Income</t>
  </si>
  <si>
    <t>(-) Other Cash Outflows</t>
  </si>
  <si>
    <t>(-) CapEx</t>
  </si>
  <si>
    <t>Total Cash Flow</t>
  </si>
  <si>
    <r>
      <rPr>
        <rFont val="Domine"/>
        <color theme="1"/>
        <sz val="28.0"/>
      </rPr>
      <t xml:space="preserve">Sales Pipeline / </t>
    </r>
    <r>
      <rPr>
        <rFont val="Domine"/>
        <color rgb="FF788291"/>
        <sz val="28.0"/>
      </rPr>
      <t>Waterfall Chart</t>
    </r>
  </si>
  <si>
    <t>Your sales pipeline waterfall chart is a type of data visualization tool for showing the difference between the staritng pipeline value and ending pipeline value for a given period of time. This type of chart breaks pipeline into different stages of positive and negative values according to when deals enter and exist opportunity stages.
This Sales Pipeline waterfall chart template will help you quickly visualize and share changes in pipeline value to key stakeholders. Use the outline below to understand the different inputs for the template.</t>
  </si>
  <si>
    <t>Starting Pipe — Base</t>
  </si>
  <si>
    <t xml:space="preserve">The starting pipeline value for the given period you're analyzing. Enter the dollar value of opportunities in pipe to start the period. </t>
  </si>
  <si>
    <t>(+) New — Change</t>
  </si>
  <si>
    <t>The total value of new opportunities added to the pipeline in the given period. Enter the dollar value of new opportunites as a positive change.</t>
  </si>
  <si>
    <t>(+) Reopens — Change</t>
  </si>
  <si>
    <t>The total bookings value of pipeline opportunities that were once closed-lost and are new re-opened. Enter the dollar value as a positive change.</t>
  </si>
  <si>
    <t>(+) Expansions — Change</t>
  </si>
  <si>
    <t>Potential bookings value from upsells with existing customers in the period. Enter the expected dollar value as a positive change.</t>
  </si>
  <si>
    <t>(-) Reductions — Change</t>
  </si>
  <si>
    <t>Opportunity value that has decreased mid-sales cycle given new context from sales reps. Enter the reduction in dollar value as a negative change. For example: ($250,000) would be a $250,000 reduction.</t>
  </si>
  <si>
    <t>(-) Moved Out — Change</t>
  </si>
  <si>
    <t>Bookings value that is no longer in pipeline compared to the starting period but is not considered a closed-lost deal. Enter the dollar value of these deals as a negative change.</t>
  </si>
  <si>
    <t>(-) Lost — Change</t>
  </si>
  <si>
    <t>Total bookings value from deals that ended as closed-lost in the given period. Enter the closed-lost deal value as a negative change.</t>
  </si>
  <si>
    <t>Sales Pipeline Waterfall Chart</t>
  </si>
  <si>
    <t>Starting Pipeline</t>
  </si>
  <si>
    <t>(+) New</t>
  </si>
  <si>
    <t>(+) Reopens</t>
  </si>
  <si>
    <t>(+) Expansions</t>
  </si>
  <si>
    <t>(-) Reductions</t>
  </si>
  <si>
    <t>(-) Moved out</t>
  </si>
  <si>
    <t>(-) Lost</t>
  </si>
  <si>
    <t>Ending Pipeline</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</si>
</sst>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M/d/yyyy"/>
    <numFmt numFmtId="165" formatCode="m/d/yyyy"/>
    <numFmt numFmtId="166" formatCode="&quot;$&quot;#,##0"/>
    <numFmt numFmtId="167" formatCode="_(&quot;$&quot;* #,##0_);_(&quot;$&quot;* \(#,##0\);_(&quot;$&quot;* &quot;-&quot;??_);_(@_)"/>
    <numFmt numFmtId="168" formatCode="[$-C09]dd\-mmm\-yy"/>
    <numFmt numFmtId="169" formatCode="mm/dd/yy"/>
    <numFmt numFmtId="170" formatCode="&quot;$&quot;#,##0_);\(&quot;$&quot;#,##0\)"/>
    <numFmt numFmtId="171" formatCode="#,##0;(#,##0)"/>
  </numFmts>
  <fonts count="55">
    <font>
      <sz val="10.0"/>
      <color rgb="FF000000"/>
      <name val="Arial"/>
      <scheme val="minor"/>
    </font>
    <font>
      <color theme="1"/>
      <name val="Arial"/>
      <scheme val="minor"/>
    </font>
    <font/>
    <font>
      <sz val="32.0"/>
      <color theme="1"/>
      <name val="Inter"/>
    </font>
    <font>
      <b/>
      <sz val="10.0"/>
      <color rgb="FFFFFFFF"/>
      <name val="Lato"/>
    </font>
    <font>
      <sz val="28.0"/>
      <color theme="1"/>
      <name val="Domine"/>
    </font>
    <font>
      <color theme="1"/>
      <name val="Arial"/>
    </font>
    <font>
      <sz val="12.0"/>
      <color rgb="FF838383"/>
      <name val="Lato"/>
    </font>
    <font>
      <color theme="1"/>
      <name val="Lato"/>
    </font>
    <font>
      <color rgb="FFFFFFFF"/>
      <name val="Lato"/>
    </font>
    <font>
      <b/>
      <sz val="11.0"/>
      <color rgb="FFFFFFFF"/>
      <name val="Lato"/>
    </font>
    <font>
      <b/>
      <sz val="11.0"/>
      <color theme="1"/>
      <name val="Lato"/>
    </font>
    <font>
      <sz val="11.0"/>
      <color rgb="FF666666"/>
      <name val="Lato"/>
    </font>
    <font>
      <u/>
      <sz val="11.0"/>
      <color rgb="FF666666"/>
      <name val="Lato"/>
    </font>
    <font>
      <color theme="1"/>
      <name val="Inter"/>
    </font>
    <font>
      <i/>
      <sz val="10.0"/>
      <color rgb="FFA5A5A5"/>
      <name val="Inter"/>
    </font>
    <font>
      <b/>
      <sz val="10.0"/>
      <color rgb="FF000000"/>
      <name val="Inter"/>
    </font>
    <font>
      <b/>
      <color theme="1"/>
      <name val="Inter"/>
    </font>
    <font>
      <color rgb="FF00B050"/>
      <name val="Inter"/>
    </font>
    <font>
      <i/>
      <color theme="1"/>
      <name val="Inter"/>
    </font>
    <font>
      <color theme="7"/>
      <name val="Inter"/>
    </font>
    <font>
      <b/>
      <color rgb="FF0000FF"/>
      <name val="Inter"/>
    </font>
    <font>
      <b/>
      <i/>
      <sz val="10.0"/>
      <color theme="1"/>
      <name val="Inter"/>
    </font>
    <font>
      <sz val="10.0"/>
      <color rgb="FFE7E6E6"/>
      <name val="Inter"/>
    </font>
    <font>
      <b/>
      <color rgb="FF000000"/>
      <name val="Inter"/>
    </font>
    <font>
      <color rgb="FF000000"/>
      <name val="Inter"/>
    </font>
    <font>
      <sz val="10.0"/>
      <color rgb="FF0000FF"/>
      <name val="Inter"/>
    </font>
    <font>
      <color rgb="FF0000FF"/>
      <name val="Inter"/>
    </font>
    <font>
      <b/>
      <sz val="10.0"/>
      <color rgb="FF0000FF"/>
      <name val="Inter"/>
    </font>
    <font>
      <i/>
      <color rgb="FF666666"/>
      <name val="Inter"/>
    </font>
    <font>
      <b/>
      <i/>
      <color rgb="FF666666"/>
      <name val="Inter"/>
    </font>
    <font>
      <b/>
      <u/>
      <color rgb="FF000000"/>
      <name val="Inter"/>
    </font>
    <font>
      <b/>
      <u/>
      <color theme="1"/>
      <name val="Inter"/>
    </font>
    <font>
      <sz val="10.0"/>
      <color theme="1"/>
      <name val="Inter"/>
    </font>
    <font>
      <sz val="10.0"/>
      <color rgb="FF000000"/>
      <name val="Inter"/>
    </font>
    <font>
      <b/>
      <sz val="10.0"/>
      <color theme="1"/>
      <name val="Inter"/>
    </font>
    <font>
      <color rgb="FFFFFFFF"/>
      <name val="Arial"/>
      <scheme val="minor"/>
    </font>
    <font>
      <b/>
      <sz val="22.0"/>
      <color rgb="FF0000FF"/>
      <name val="Inter"/>
    </font>
    <font>
      <sz val="28.0"/>
      <color rgb="FF181A3D"/>
      <name val="Domine"/>
    </font>
    <font>
      <color rgb="FF0368FE"/>
      <name val="Lato"/>
    </font>
    <font>
      <b/>
      <sz val="10.0"/>
      <color rgb="FF0000FF"/>
      <name val="Lato"/>
    </font>
    <font>
      <b/>
      <sz val="10.0"/>
      <color theme="1"/>
      <name val="Lato"/>
    </font>
    <font>
      <sz val="11.0"/>
      <color rgb="FF0000FF"/>
      <name val="Lato"/>
    </font>
    <font>
      <sz val="10.0"/>
      <color theme="1"/>
      <name val="Lato"/>
    </font>
    <font>
      <i/>
      <sz val="10.0"/>
      <color rgb="FF0000FF"/>
      <name val="Lato"/>
    </font>
    <font>
      <b/>
      <sz val="10.0"/>
      <color rgb="FF008000"/>
      <name val="Lato"/>
    </font>
    <font>
      <sz val="28.0"/>
      <color rgb="FF000000"/>
      <name val="Domine"/>
    </font>
    <font>
      <sz val="10.0"/>
      <color rgb="FF0368FE"/>
      <name val="Lato"/>
    </font>
    <font>
      <b/>
      <sz val="10.0"/>
      <color rgb="FF0368FE"/>
      <name val="Lato"/>
    </font>
    <font>
      <sz val="10.0"/>
      <color rgb="FF434343"/>
      <name val="Lato"/>
    </font>
    <font>
      <i/>
      <sz val="10.0"/>
      <color rgb="FF0368FE"/>
      <name val="Lato"/>
    </font>
    <font>
      <b/>
      <color theme="1"/>
      <name val="Lato"/>
    </font>
    <font>
      <color theme="1"/>
      <name val="Barlow Condensed"/>
    </font>
    <font>
      <b/>
      <sz val="22.0"/>
      <color rgb="FF0000FF"/>
      <name val="Calibri"/>
    </font>
    <font>
      <sz val="28.0"/>
      <color rgb="FF000000"/>
      <name val="Inter"/>
    </font>
  </fonts>
  <fills count="12">
    <fill>
      <patternFill patternType="none"/>
    </fill>
    <fill>
      <patternFill patternType="lightGray"/>
    </fill>
    <fill>
      <patternFill patternType="solid">
        <fgColor rgb="FFFFFBF4"/>
        <bgColor rgb="FFFFFBF4"/>
      </patternFill>
    </fill>
    <fill>
      <patternFill patternType="solid">
        <fgColor rgb="FFFFFFFF"/>
        <bgColor rgb="FFFFFFFF"/>
      </patternFill>
    </fill>
    <fill>
      <patternFill patternType="solid">
        <fgColor rgb="FFED154F"/>
        <bgColor rgb="FFED154F"/>
      </patternFill>
    </fill>
    <fill>
      <patternFill patternType="solid">
        <fgColor rgb="FF3A3A37"/>
        <bgColor rgb="FF3A3A37"/>
      </patternFill>
    </fill>
    <fill>
      <patternFill patternType="solid">
        <fgColor rgb="FFF5F8FF"/>
        <bgColor rgb="FFF5F8FF"/>
      </patternFill>
    </fill>
    <fill>
      <patternFill patternType="solid">
        <fgColor rgb="FFEFEFEF"/>
        <bgColor rgb="FFEFEFEF"/>
      </patternFill>
    </fill>
    <fill>
      <patternFill patternType="solid">
        <fgColor rgb="FFFEF2CB"/>
        <bgColor rgb="FFFEF2CB"/>
      </patternFill>
    </fill>
    <fill>
      <patternFill patternType="solid">
        <fgColor rgb="FF5F0329"/>
        <bgColor rgb="FF5F0329"/>
      </patternFill>
    </fill>
    <fill>
      <patternFill patternType="solid">
        <fgColor rgb="FFF6FBFF"/>
        <bgColor rgb="FFF6FBFF"/>
      </patternFill>
    </fill>
    <fill>
      <patternFill patternType="solid">
        <fgColor rgb="FF5F032A"/>
        <bgColor rgb="FF5F032A"/>
      </patternFill>
    </fill>
  </fills>
  <borders count="128">
    <border/>
    <border>
      <left style="thin">
        <color rgb="FFFFFBF4"/>
      </left>
      <right style="thin">
        <color rgb="FFFFFBF4"/>
      </right>
      <top style="thin">
        <color rgb="FFFFFBF4"/>
      </top>
      <bottom style="thin">
        <color rgb="FFFFFBF4"/>
      </bottom>
    </border>
    <border>
      <left style="thin">
        <color rgb="FFFFFBF4"/>
      </left>
      <right style="thin">
        <color rgb="FFFFFBF4"/>
      </right>
      <top style="thin">
        <color rgb="FFFFFBF4"/>
      </top>
    </border>
    <border>
      <left style="thin">
        <color rgb="FFFFFBF4"/>
      </left>
      <top style="thin">
        <color rgb="FFFFFBF4"/>
      </top>
      <bottom style="thin">
        <color rgb="FFFFFBF4"/>
      </bottom>
    </border>
    <border>
      <left style="thin">
        <color rgb="FFF7E7CE"/>
      </left>
      <right style="thin">
        <color rgb="FFFFFFFF"/>
      </right>
      <top style="thin">
        <color rgb="FFF7E7CE"/>
      </top>
      <bottom style="thin">
        <color rgb="FFFFFFFF"/>
      </bottom>
    </border>
    <border>
      <left style="thin">
        <color rgb="FFFFFFFF"/>
      </left>
      <right style="thin">
        <color rgb="FFFFFFFF"/>
      </right>
      <top style="thin">
        <color rgb="FFF7E7CE"/>
      </top>
      <bottom style="thin">
        <color rgb="FFFFFFFF"/>
      </bottom>
    </border>
    <border>
      <left style="thin">
        <color rgb="FFFFFFFF"/>
      </left>
      <right style="thin">
        <color rgb="FFF7E7CE"/>
      </right>
      <top style="thin">
        <color rgb="FFF7E7CE"/>
      </top>
      <bottom style="thin">
        <color rgb="FFFFFFFF"/>
      </bottom>
    </border>
    <border>
      <right style="thin">
        <color rgb="FFFFFBF4"/>
      </right>
      <top style="thin">
        <color rgb="FFFFFBF4"/>
      </top>
      <bottom style="thin">
        <color rgb="FFFFFBF4"/>
      </bottom>
    </border>
    <border>
      <left style="thin">
        <color rgb="FFF7E7CE"/>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right style="thin">
        <color rgb="FFF7E7CE"/>
      </right>
      <top style="thin">
        <color rgb="FFFFFFFF"/>
      </top>
      <bottom style="thin">
        <color rgb="FFFFFFFF"/>
      </bottom>
    </border>
    <border>
      <left style="thin">
        <color rgb="FFF7E7CE"/>
      </left>
      <top style="thin">
        <color rgb="FFFFFFFF"/>
      </top>
      <bottom style="thin">
        <color rgb="FFFFFFFF"/>
      </bottom>
    </border>
    <border>
      <left style="thin">
        <color rgb="FFFEABB0"/>
      </left>
      <top style="thin">
        <color rgb="FFFEABB0"/>
      </top>
    </border>
    <border>
      <top style="thin">
        <color rgb="FFFEABB0"/>
      </top>
    </border>
    <border>
      <right style="thin">
        <color rgb="FFFEABB0"/>
      </right>
      <top style="thin">
        <color rgb="FFFEABB0"/>
      </top>
    </border>
    <border>
      <right style="thin">
        <color rgb="FFF7E7CE"/>
      </right>
      <top style="thin">
        <color rgb="FFFFFFFF"/>
      </top>
      <bottom style="thin">
        <color rgb="FFFFFFFF"/>
      </bottom>
    </border>
    <border>
      <left style="thin">
        <color rgb="FFFEABB0"/>
      </left>
    </border>
    <border>
      <right style="thin">
        <color rgb="FFFEABB0"/>
      </right>
    </border>
    <border>
      <left style="thin">
        <color rgb="FFFEABB0"/>
      </left>
      <bottom style="thin">
        <color rgb="FFFEABB0"/>
      </bottom>
    </border>
    <border>
      <bottom style="thin">
        <color rgb="FFFEABB0"/>
      </bottom>
    </border>
    <border>
      <right style="thin">
        <color rgb="FFFEABB0"/>
      </right>
      <bottom style="thin">
        <color rgb="FFFEABB0"/>
      </bottom>
    </border>
    <border>
      <left style="thin">
        <color rgb="FFFFFFFF"/>
      </left>
      <right style="thin">
        <color rgb="FFFFFFFF"/>
      </right>
    </border>
    <border>
      <left style="thin">
        <color rgb="FF3A3A37"/>
      </left>
      <top style="thin">
        <color rgb="FF3A3A37"/>
      </top>
      <bottom style="thin">
        <color rgb="FF3A3A37"/>
      </bottom>
    </border>
    <border>
      <top style="thin">
        <color rgb="FF3A3A37"/>
      </top>
      <bottom style="thin">
        <color rgb="FF3A3A37"/>
      </bottom>
    </border>
    <border>
      <right style="thin">
        <color rgb="FF3A3A37"/>
      </right>
      <top style="thin">
        <color rgb="FF3A3A37"/>
      </top>
      <bottom style="thin">
        <color rgb="FF3A3A37"/>
      </bottom>
    </border>
    <border>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top style="thin">
        <color rgb="FFFFFFFF"/>
      </top>
    </border>
    <border>
      <left style="thin">
        <color rgb="FFFFFFFF"/>
      </left>
      <bottom style="thin">
        <color rgb="FFFFFFFF"/>
      </bottom>
    </border>
    <border>
      <bottom style="thin">
        <color rgb="FFFFFFFF"/>
      </bottom>
    </border>
    <border>
      <right style="thin">
        <color rgb="FFFFFFFF"/>
      </right>
      <bottom style="thin">
        <color rgb="FFFFFFFF"/>
      </bottom>
    </border>
    <border>
      <left style="thin">
        <color rgb="FFFFFFFF"/>
      </left>
      <top style="thin">
        <color rgb="FFFFFFFF"/>
      </top>
      <bottom style="thin">
        <color rgb="FFFFFFFF"/>
      </bottom>
    </border>
    <border>
      <top style="thin">
        <color rgb="FFFFFFFF"/>
      </top>
      <bottom style="thin">
        <color rgb="FFFFFFFF"/>
      </bottom>
    </border>
    <border>
      <left style="thin">
        <color rgb="FF3A3A37"/>
      </left>
      <top style="thin">
        <color rgb="FF3A3A37"/>
      </top>
      <bottom style="thin">
        <color rgb="FF181A3D"/>
      </bottom>
    </border>
    <border>
      <top style="thin">
        <color rgb="FF3A3A37"/>
      </top>
      <bottom style="thin">
        <color rgb="FF181A3D"/>
      </bottom>
    </border>
    <border>
      <left style="dotted">
        <color rgb="FFD2DFFC"/>
      </left>
      <top style="thin">
        <color rgb="FF3A3A37"/>
      </top>
      <bottom style="thin">
        <color rgb="FF181A3D"/>
      </bottom>
    </border>
    <border>
      <right style="thin">
        <color rgb="FF3A3A37"/>
      </right>
      <top style="thin">
        <color rgb="FF3A3A37"/>
      </top>
      <bottom style="thin">
        <color rgb="FF181A3D"/>
      </bottom>
    </border>
    <border>
      <left style="thin">
        <color rgb="FF3A3A37"/>
      </left>
      <top style="thin">
        <color rgb="FF181A3D"/>
      </top>
      <bottom style="thin">
        <color rgb="FF181A3D"/>
      </bottom>
    </border>
    <border>
      <left style="thin">
        <color rgb="FFFFFFFF"/>
      </left>
      <top style="thin">
        <color rgb="FF181A3D"/>
      </top>
      <bottom style="thin">
        <color rgb="FF181A3D"/>
      </bottom>
    </border>
    <border>
      <right style="dotted">
        <color rgb="FFFFFFFF"/>
      </right>
      <top style="thin">
        <color rgb="FF181A3D"/>
      </top>
      <bottom style="thin">
        <color rgb="FF181A3D"/>
      </bottom>
    </border>
    <border>
      <left style="dotted">
        <color rgb="FFFFFFFF"/>
      </left>
      <right style="dotted">
        <color rgb="FFFFFFFF"/>
      </right>
      <top style="thin">
        <color rgb="FF181A3D"/>
      </top>
      <bottom style="thin">
        <color rgb="FF181A3D"/>
      </bottom>
    </border>
    <border>
      <left style="dotted">
        <color rgb="FFFFFFFF"/>
      </left>
      <top style="thin">
        <color rgb="FF181A3D"/>
      </top>
      <bottom style="thin">
        <color rgb="FF181A3D"/>
      </bottom>
    </border>
    <border>
      <right style="thin">
        <color rgb="FFFFFFFF"/>
      </right>
      <top style="thin">
        <color rgb="FF181A3D"/>
      </top>
      <bottom style="thin">
        <color rgb="FF181A3D"/>
      </bottom>
    </border>
    <border>
      <left style="thin">
        <color rgb="FFFFFFFF"/>
      </left>
      <right style="thin">
        <color rgb="FF3A3A37"/>
      </right>
      <top style="thin">
        <color rgb="FF181A3D"/>
      </top>
      <bottom style="thin">
        <color rgb="FF181A3D"/>
      </bottom>
    </border>
    <border>
      <left style="thin">
        <color rgb="FF3A3A37"/>
      </left>
      <top style="thin">
        <color rgb="FF181A3D"/>
      </top>
      <bottom style="thin">
        <color rgb="FF3A3A37"/>
      </bottom>
    </border>
    <border>
      <left style="thin">
        <color rgb="FFFFFFFF"/>
      </left>
      <top style="thin">
        <color rgb="FF181A3D"/>
      </top>
      <bottom style="thin">
        <color rgb="FF3A3A37"/>
      </bottom>
    </border>
    <border>
      <right style="dotted">
        <color rgb="FFFFFFFF"/>
      </right>
      <top style="thin">
        <color rgb="FF181A3D"/>
      </top>
      <bottom style="thin">
        <color rgb="FF3A3A37"/>
      </bottom>
    </border>
    <border>
      <left style="dotted">
        <color rgb="FFFFFFFF"/>
      </left>
      <right style="dotted">
        <color rgb="FFFFFFFF"/>
      </right>
      <top style="thin">
        <color rgb="FF181A3D"/>
      </top>
      <bottom style="thin">
        <color rgb="FF3A3A37"/>
      </bottom>
    </border>
    <border>
      <left style="dotted">
        <color rgb="FFFFFFFF"/>
      </left>
      <top style="thin">
        <color rgb="FF181A3D"/>
      </top>
      <bottom style="thin">
        <color rgb="FF3A3A37"/>
      </bottom>
    </border>
    <border>
      <right style="thin">
        <color rgb="FFFFFFFF"/>
      </right>
      <top style="thin">
        <color rgb="FF181A3D"/>
      </top>
      <bottom style="thin">
        <color rgb="FF3A3A37"/>
      </bottom>
    </border>
    <border>
      <left style="thin">
        <color rgb="FFFFFFFF"/>
      </left>
      <right style="thin">
        <color rgb="FF3A3A37"/>
      </right>
      <top style="thin">
        <color rgb="FF181A3D"/>
      </top>
      <bottom style="thin">
        <color rgb="FF3A3A37"/>
      </bottom>
    </border>
    <border>
      <left style="thin">
        <color rgb="FFF7E7CE"/>
      </left>
      <right style="thin">
        <color rgb="FFFFFFFF"/>
      </right>
      <top style="thin">
        <color rgb="FFFFFFFF"/>
      </top>
      <bottom style="thin">
        <color rgb="FFF7E7CE"/>
      </bottom>
    </border>
    <border>
      <left style="thin">
        <color rgb="FFFFFFFF"/>
      </left>
      <right style="thin">
        <color rgb="FFFFFFFF"/>
      </right>
      <bottom style="thin">
        <color rgb="FFF7E7CE"/>
      </bottom>
    </border>
    <border>
      <left style="thin">
        <color rgb="FFFFFFFF"/>
      </left>
      <right style="thin">
        <color rgb="FFF7E7CE"/>
      </right>
      <top style="thin">
        <color rgb="FFFFFFFF"/>
      </top>
      <bottom style="thin">
        <color rgb="FFF7E7CE"/>
      </bottom>
    </border>
    <border>
      <left style="thin">
        <color rgb="FFFFFBF4"/>
      </left>
      <right style="thin">
        <color rgb="FFFFFBF4"/>
      </right>
      <bottom style="thin">
        <color rgb="FFFFFBF4"/>
      </bottom>
    </border>
    <border>
      <right style="thin">
        <color rgb="FFF5F8FF"/>
      </right>
      <bottom style="thin">
        <color rgb="FFF5F8FF"/>
      </bottom>
    </border>
    <border>
      <left style="thin">
        <color rgb="FFF5F8FF"/>
      </left>
      <right style="thin">
        <color rgb="FFF5F8FF"/>
      </right>
      <bottom style="thin">
        <color rgb="FFF5F8FF"/>
      </bottom>
    </border>
    <border>
      <left style="thin">
        <color rgb="FFF5F8FF"/>
      </left>
      <bottom style="thin">
        <color rgb="FFF5F8FF"/>
      </bottom>
    </border>
    <border>
      <left style="thin">
        <color rgb="FFFEF2CB"/>
      </left>
      <top style="thin">
        <color rgb="FFFEF2CB"/>
      </top>
    </border>
    <border>
      <top style="thin">
        <color rgb="FFFEF2CB"/>
      </top>
    </border>
    <border>
      <right style="thin">
        <color rgb="FFFEF2CB"/>
      </right>
      <top style="thin">
        <color rgb="FFFEF2CB"/>
      </top>
    </border>
    <border>
      <left style="thin">
        <color rgb="FFFEF2CB"/>
      </left>
    </border>
    <border>
      <right style="thin">
        <color rgb="FFFEF2CB"/>
      </right>
    </border>
    <border>
      <left style="thin">
        <color rgb="FFFEF2CB"/>
      </left>
      <bottom style="thin">
        <color rgb="FFFEF2CB"/>
      </bottom>
    </border>
    <border>
      <bottom style="thin">
        <color rgb="FFFEF2CB"/>
      </bottom>
    </border>
    <border>
      <right style="thin">
        <color rgb="FFFEF2CB"/>
      </right>
      <bottom style="thin">
        <color rgb="FFFEF2CB"/>
      </bottom>
    </border>
    <border>
      <left style="thin">
        <color rgb="FF181A3D"/>
      </left>
      <top style="thin">
        <color rgb="FF181A3D"/>
      </top>
      <bottom style="thin">
        <color rgb="FF181A3D"/>
      </bottom>
    </border>
    <border>
      <top style="thin">
        <color rgb="FF181A3D"/>
      </top>
      <bottom style="thin">
        <color rgb="FF181A3D"/>
      </bottom>
    </border>
    <border>
      <right style="thin">
        <color rgb="FF181A3D"/>
      </right>
      <top style="thin">
        <color rgb="FF181A3D"/>
      </top>
      <bottom style="thin">
        <color rgb="FF181A3D"/>
      </bottom>
    </border>
    <border>
      <left style="thin">
        <color rgb="FF000000"/>
      </left>
      <top style="thin">
        <color rgb="FF000000"/>
      </top>
      <bottom style="thin">
        <color rgb="FF000000"/>
      </bottom>
    </border>
    <border>
      <top style="thin">
        <color rgb="FF000000"/>
      </top>
      <bottom style="thin">
        <color rgb="FF000000"/>
      </bottom>
    </border>
    <border>
      <left style="thin">
        <color rgb="FFFFFFFF"/>
      </left>
      <right style="thin">
        <color rgb="FFFFFFFF"/>
      </right>
      <top style="thin">
        <color rgb="FF666666"/>
      </top>
      <bottom style="thin">
        <color rgb="FF666666"/>
      </bottom>
    </border>
    <border>
      <left style="thin">
        <color rgb="FFCCCCCC"/>
      </left>
      <top style="thin">
        <color rgb="FFCCCCCC"/>
      </top>
      <bottom style="thin">
        <color rgb="FFCCCCCC"/>
      </bottom>
    </border>
    <border>
      <top style="thin">
        <color rgb="FFCCCCCC"/>
      </top>
      <bottom style="thin">
        <color rgb="FFCCCCCC"/>
      </bottom>
    </border>
    <border>
      <left/>
      <right style="thin">
        <color rgb="FFCCCCCC"/>
      </right>
      <top style="thin">
        <color rgb="FFCCCCCC"/>
      </top>
      <bottom style="thin">
        <color rgb="FFEFEFEF"/>
      </bottom>
    </border>
    <border>
      <left/>
      <right style="thin">
        <color rgb="FFCCCCCC"/>
      </right>
      <top style="thin">
        <color rgb="FFD2DFFC"/>
      </top>
      <bottom/>
    </border>
    <border>
      <right style="thin">
        <color rgb="FFCCCCCC"/>
      </right>
      <top style="thin">
        <color rgb="FFEFEFEF"/>
      </top>
      <bottom style="thin">
        <color rgb="FFCCCCCC"/>
      </bottom>
    </border>
    <border>
      <left/>
      <right style="thin">
        <color rgb="FFCCCCCC"/>
      </right>
      <top style="thin">
        <color rgb="FFCCCCCC"/>
      </top>
      <bottom/>
    </border>
    <border>
      <left/>
      <right style="thin">
        <color rgb="FFCCCCCC"/>
      </right>
      <top style="thin">
        <color rgb="FFD2DFFC"/>
      </top>
    </border>
    <border>
      <right style="thin">
        <color rgb="FFCCCCCC"/>
      </right>
      <bottom style="thin">
        <color rgb="FFCCCCCC"/>
      </bottom>
    </border>
    <border>
      <left style="thin">
        <color rgb="FF666666"/>
      </left>
      <top style="thin">
        <color rgb="FF666666"/>
      </top>
      <bottom style="thin">
        <color rgb="FFD9D9D9"/>
      </bottom>
    </border>
    <border>
      <top style="thin">
        <color rgb="FF666666"/>
      </top>
      <bottom style="thin">
        <color rgb="FFD9D9D9"/>
      </bottom>
    </border>
    <border>
      <right style="thin">
        <color rgb="FFD9D9D9"/>
      </right>
      <top style="thin">
        <color rgb="FF666666"/>
      </top>
      <bottom style="thin">
        <color rgb="FFD9D9D9"/>
      </bottom>
    </border>
    <border>
      <left style="thin">
        <color rgb="FFD9D9D9"/>
      </left>
      <right style="thin">
        <color rgb="FFD9D9D9"/>
      </right>
      <top style="thin">
        <color rgb="FF666666"/>
      </top>
      <bottom style="thin">
        <color rgb="FFD9D9D9"/>
      </bottom>
    </border>
    <border>
      <left style="thin">
        <color rgb="FF666666"/>
      </left>
      <right style="thin">
        <color rgb="FFD9D9D9"/>
      </right>
      <top style="thin">
        <color rgb="FF666666"/>
      </top>
      <bottom style="thin">
        <color rgb="FFD9D9D9"/>
      </bottom>
    </border>
    <border>
      <left style="thin">
        <color rgb="FF666666"/>
      </left>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D9D9D9"/>
      </right>
      <bottom style="thin">
        <color rgb="FFD9D9D9"/>
      </bottom>
    </border>
    <border>
      <left style="thin">
        <color rgb="FF666666"/>
      </left>
      <right style="thin">
        <color rgb="FFD9D9D9"/>
      </right>
      <top style="thin">
        <color rgb="FFD9D9D9"/>
      </top>
      <bottom style="thin">
        <color rgb="FF666666"/>
      </bottom>
    </border>
    <border>
      <left style="thin">
        <color rgb="FFD9D9D9"/>
      </left>
      <right style="thin">
        <color rgb="FFD9D9D9"/>
      </right>
      <top style="thin">
        <color rgb="FFD9D9D9"/>
      </top>
      <bottom style="thin">
        <color rgb="FF666666"/>
      </bottom>
    </border>
    <border>
      <right style="thin">
        <color rgb="FF999999"/>
      </right>
      <top style="thin">
        <color rgb="FF000000"/>
      </top>
      <bottom style="thin">
        <color rgb="FF000000"/>
      </bottom>
    </border>
    <border>
      <left style="thin">
        <color rgb="FFD9D9D9"/>
      </left>
      <top style="thin">
        <color rgb="FF666666"/>
      </top>
      <bottom style="thin">
        <color rgb="FFD9D9D9"/>
      </bottom>
    </border>
    <border>
      <left style="thin">
        <color rgb="FF999999"/>
      </left>
      <right style="thin">
        <color rgb="FF999999"/>
      </right>
      <top style="thin">
        <color rgb="FF000000"/>
      </top>
      <bottom style="thin">
        <color rgb="FF000000"/>
      </bottom>
    </border>
    <border>
      <left style="thin">
        <color rgb="FFF5F8FF"/>
      </left>
      <right style="thin">
        <color rgb="FFF5F8FF"/>
      </right>
      <top style="thin">
        <color rgb="FFF5F8FF"/>
      </top>
      <bottom style="thin">
        <color rgb="FFF5F8FF"/>
      </bottom>
    </border>
    <border>
      <left style="thin">
        <color rgb="FF181A3D"/>
      </left>
      <right style="thin">
        <color rgb="FFF7E7CE"/>
      </right>
      <top style="thin">
        <color rgb="FFFFFFFF"/>
      </top>
      <bottom style="thin">
        <color rgb="FFFFFFFF"/>
      </bottom>
    </border>
    <border>
      <right style="thin">
        <color rgb="FF3A3A37"/>
      </right>
      <top style="thin">
        <color rgb="FF181A3D"/>
      </top>
      <bottom style="thin">
        <color rgb="FF181A3D"/>
      </bottom>
    </border>
    <border>
      <right style="thin">
        <color rgb="FF3A3A37"/>
      </right>
      <top style="thin">
        <color rgb="FF181A3D"/>
      </top>
      <bottom style="thin">
        <color rgb="FF3A3A37"/>
      </bottom>
    </border>
    <border>
      <left style="thin">
        <color rgb="FFFFFFFF"/>
      </left>
      <right style="thin">
        <color rgb="FFFFFFFF"/>
      </right>
      <top style="thin">
        <color rgb="FFFFFFFF"/>
      </top>
      <bottom style="thin">
        <color rgb="FFF7E7CE"/>
      </bottom>
    </border>
    <border>
      <left style="thin">
        <color rgb="FFFFFBF4"/>
      </left>
      <top style="thin">
        <color rgb="FFFFFBF4"/>
      </top>
    </border>
    <border>
      <top style="thin">
        <color rgb="FFFFFBF4"/>
      </top>
    </border>
    <border>
      <right style="thin">
        <color rgb="FFFFFBF4"/>
      </right>
      <top style="thin">
        <color rgb="FFFFFBF4"/>
      </top>
    </border>
    <border>
      <left style="thin">
        <color rgb="FFF7E7CE"/>
      </left>
      <top style="thin">
        <color rgb="FFF7E7CE"/>
      </top>
    </border>
    <border>
      <top style="thin">
        <color rgb="FFF7E7CE"/>
      </top>
    </border>
    <border>
      <right style="thin">
        <color rgb="FFF7E7CE"/>
      </right>
      <top style="thin">
        <color rgb="FFF7E7CE"/>
      </top>
    </border>
    <border>
      <left style="thin">
        <color rgb="FFF7E7CE"/>
      </left>
    </border>
    <border>
      <right style="thin">
        <color rgb="FFF7E7CE"/>
      </right>
    </border>
    <border>
      <left style="thin">
        <color rgb="FF181A3D"/>
      </left>
      <top style="thin">
        <color rgb="FF181A3D"/>
      </top>
      <bottom style="thin">
        <color rgb="FF000000"/>
      </bottom>
    </border>
    <border>
      <top style="thin">
        <color rgb="FF181A3D"/>
      </top>
      <bottom style="thin">
        <color rgb="FF000000"/>
      </bottom>
    </border>
    <border>
      <right style="thin">
        <color rgb="FF181A3D"/>
      </right>
      <top style="thin">
        <color rgb="FF181A3D"/>
      </top>
      <bottom style="thin">
        <color rgb="FF000000"/>
      </bottom>
    </border>
    <border>
      <left style="thin">
        <color rgb="FF181A3D"/>
      </left>
      <right/>
      <top style="thin">
        <color rgb="FF000000"/>
      </top>
      <bottom style="thin">
        <color rgb="FF000000"/>
      </bottom>
    </border>
    <border>
      <left/>
      <right/>
      <top style="thin">
        <color rgb="FF000000"/>
      </top>
      <bottom style="thin">
        <color rgb="FF000000"/>
      </bottom>
    </border>
    <border>
      <left/>
      <right style="thin">
        <color rgb="FF181A3D"/>
      </right>
      <top style="thin">
        <color rgb="FF000000"/>
      </top>
      <bottom style="thin">
        <color rgb="FF000000"/>
      </bottom>
    </border>
    <border>
      <left style="thin">
        <color rgb="FF181A3D"/>
      </left>
      <bottom style="thin">
        <color rgb="FFD8D8D8"/>
      </bottom>
    </border>
    <border>
      <bottom style="thin">
        <color rgb="FFD8D8D8"/>
      </bottom>
    </border>
    <border>
      <right style="thin">
        <color rgb="FF181A3D"/>
      </right>
      <bottom style="thin">
        <color rgb="FFD8D8D8"/>
      </bottom>
    </border>
    <border>
      <left style="thin">
        <color rgb="FF181A3D"/>
      </left>
    </border>
    <border>
      <left style="thin">
        <color rgb="FF181A3D"/>
      </left>
      <right/>
      <top style="thin">
        <color rgb="FF000000"/>
      </top>
      <bottom style="thin">
        <color rgb="FF181A3D"/>
      </bottom>
    </border>
    <border>
      <left/>
      <right/>
      <top style="thin">
        <color rgb="FF000000"/>
      </top>
      <bottom style="thin">
        <color rgb="FF181A3D"/>
      </bottom>
    </border>
    <border>
      <left/>
      <right style="thin">
        <color rgb="FF181A3D"/>
      </right>
      <top style="thin">
        <color rgb="FF000000"/>
      </top>
      <bottom style="thin">
        <color rgb="FF181A3D"/>
      </bottom>
    </border>
    <border>
      <left style="thin">
        <color rgb="FFF7E7CE"/>
      </left>
      <bottom style="thin">
        <color rgb="FFF7E7CE"/>
      </bottom>
    </border>
    <border>
      <bottom style="thin">
        <color rgb="FFF7E7CE"/>
      </bottom>
    </border>
    <border>
      <right style="thin">
        <color rgb="FFF7E7CE"/>
      </right>
      <bottom style="thin">
        <color rgb="FFF7E7CE"/>
      </bottom>
    </border>
    <border>
      <top style="thin">
        <color rgb="FF000000"/>
      </top>
    </border>
    <border>
      <left style="thin">
        <color rgb="FFF7E7CE"/>
      </left>
      <top style="thin">
        <color rgb="FFF7E7CE"/>
      </top>
      <bottom style="thin">
        <color rgb="FFFFFFFF"/>
      </bottom>
    </border>
    <border>
      <left style="thin">
        <color rgb="FFFFFFFF"/>
      </left>
      <top style="thin">
        <color rgb="FFF7E7CE"/>
      </top>
      <bottom style="thin">
        <color rgb="FFFFFFFF"/>
      </bottom>
    </border>
    <border>
      <top style="thin">
        <color rgb="FFF7E7CE"/>
      </top>
      <bottom style="thin">
        <color rgb="FFFFFFFF"/>
      </bottom>
    </border>
    <border>
      <right style="thin">
        <color rgb="FFFFFFFF"/>
      </right>
      <top style="thin">
        <color rgb="FFF7E7CE"/>
      </top>
      <bottom style="thin">
        <color rgb="FFFFFFFF"/>
      </bottom>
    </border>
    <border>
      <right style="thin">
        <color rgb="FFF7E7CE"/>
      </right>
      <top style="thin">
        <color rgb="FFF7E7CE"/>
      </top>
      <bottom style="thin">
        <color rgb="FFFFFFFF"/>
      </bottom>
    </border>
  </borders>
  <cellStyleXfs count="1">
    <xf borderId="0" fillId="0" fontId="0" numFmtId="0" applyAlignment="1" applyFont="1"/>
  </cellStyleXfs>
  <cellXfs count="326">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3" fontId="1" numFmtId="0" xfId="0" applyBorder="1" applyFill="1" applyFont="1"/>
    <xf borderId="5" fillId="3" fontId="1" numFmtId="0" xfId="0" applyBorder="1" applyFont="1"/>
    <xf borderId="6" fillId="3" fontId="1" numFmtId="0" xfId="0" applyBorder="1" applyFont="1"/>
    <xf borderId="7" fillId="2" fontId="1" numFmtId="0" xfId="0" applyBorder="1" applyFont="1"/>
    <xf borderId="8" fillId="3" fontId="1" numFmtId="0" xfId="0" applyBorder="1" applyFont="1"/>
    <xf borderId="9" fillId="3" fontId="1" numFmtId="0" xfId="0" applyBorder="1" applyFont="1"/>
    <xf borderId="10" fillId="3" fontId="1" numFmtId="0" xfId="0" applyBorder="1" applyFont="1"/>
    <xf borderId="11" fillId="3" fontId="1" numFmtId="0" xfId="0" applyBorder="1" applyFont="1"/>
    <xf borderId="12" fillId="4" fontId="1" numFmtId="0" xfId="0" applyBorder="1" applyFill="1" applyFont="1"/>
    <xf borderId="13" fillId="0" fontId="2" numFmtId="0" xfId="0" applyBorder="1" applyFont="1"/>
    <xf borderId="14" fillId="0" fontId="2" numFmtId="0" xfId="0" applyBorder="1" applyFont="1"/>
    <xf borderId="15" fillId="3" fontId="1" numFmtId="0" xfId="0" applyBorder="1" applyFont="1"/>
    <xf borderId="11" fillId="3" fontId="3" numFmtId="0" xfId="0" applyAlignment="1" applyBorder="1" applyFont="1">
      <alignment readingOrder="0" vertical="center"/>
    </xf>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3" fontId="1" numFmtId="0" xfId="0" applyBorder="1" applyFont="1"/>
    <xf borderId="22" fillId="5" fontId="4" numFmtId="0" xfId="0" applyAlignment="1" applyBorder="1" applyFill="1" applyFont="1">
      <alignment horizontal="center" readingOrder="0" vertical="center"/>
    </xf>
    <xf borderId="23" fillId="0" fontId="2" numFmtId="0" xfId="0" applyBorder="1" applyFont="1"/>
    <xf borderId="24" fillId="0" fontId="2" numFmtId="0" xfId="0" applyBorder="1" applyFont="1"/>
    <xf borderId="25" fillId="3" fontId="3" numFmtId="0" xfId="0" applyAlignment="1" applyBorder="1" applyFont="1">
      <alignment readingOrder="0" vertical="center"/>
    </xf>
    <xf borderId="26" fillId="3" fontId="3" numFmtId="0" xfId="0" applyAlignment="1" applyBorder="1" applyFont="1">
      <alignment readingOrder="0" vertical="center"/>
    </xf>
    <xf borderId="27" fillId="0" fontId="1" numFmtId="0" xfId="0" applyBorder="1" applyFont="1"/>
    <xf borderId="28" fillId="3" fontId="5" numFmtId="0" xfId="0" applyAlignment="1" applyBorder="1" applyFont="1">
      <alignment readingOrder="0" vertical="bottom"/>
    </xf>
    <xf borderId="29" fillId="0" fontId="2" numFmtId="0" xfId="0" applyBorder="1" applyFont="1"/>
    <xf borderId="30" fillId="0" fontId="2" numFmtId="0" xfId="0" applyBorder="1" applyFont="1"/>
    <xf borderId="26" fillId="3" fontId="1" numFmtId="0" xfId="0" applyBorder="1" applyFont="1"/>
    <xf borderId="31" fillId="3" fontId="1" numFmtId="0" xfId="0" applyBorder="1" applyFont="1"/>
    <xf borderId="26" fillId="3" fontId="6" numFmtId="0" xfId="0" applyAlignment="1" applyBorder="1" applyFont="1">
      <alignment vertical="bottom"/>
    </xf>
    <xf borderId="32" fillId="0" fontId="2" numFmtId="0" xfId="0" applyBorder="1" applyFont="1"/>
    <xf borderId="25" fillId="0" fontId="2" numFmtId="0" xfId="0" applyBorder="1" applyFont="1"/>
    <xf borderId="31" fillId="3" fontId="6" numFmtId="0" xfId="0" applyAlignment="1" applyBorder="1" applyFont="1">
      <alignment vertical="bottom"/>
    </xf>
    <xf borderId="31" fillId="3" fontId="7" numFmtId="0" xfId="0" applyAlignment="1" applyBorder="1" applyFont="1">
      <alignment readingOrder="0" shrinkToFit="0" vertical="center" wrapText="1"/>
    </xf>
    <xf borderId="26" fillId="3" fontId="8" numFmtId="0" xfId="0" applyBorder="1" applyFont="1"/>
    <xf borderId="31" fillId="3" fontId="8" numFmtId="0" xfId="0" applyBorder="1" applyFont="1"/>
    <xf borderId="9" fillId="3" fontId="8" numFmtId="0" xfId="0" applyBorder="1" applyFont="1"/>
    <xf borderId="33" fillId="5" fontId="9" numFmtId="0" xfId="0" applyAlignment="1" applyBorder="1" applyFont="1">
      <alignment vertical="center"/>
    </xf>
    <xf borderId="34" fillId="5" fontId="10" numFmtId="0" xfId="0" applyAlignment="1" applyBorder="1" applyFont="1">
      <alignment readingOrder="0" shrinkToFit="0" vertical="center" wrapText="1"/>
    </xf>
    <xf borderId="35" fillId="5" fontId="10" numFmtId="0" xfId="0" applyAlignment="1" applyBorder="1" applyFont="1">
      <alignment readingOrder="0" vertical="center"/>
    </xf>
    <xf borderId="34" fillId="5" fontId="10" numFmtId="0" xfId="0" applyAlignment="1" applyBorder="1" applyFont="1">
      <alignment readingOrder="0" vertical="center"/>
    </xf>
    <xf borderId="36" fillId="5" fontId="9" numFmtId="0" xfId="0" applyBorder="1" applyFont="1"/>
    <xf borderId="37" fillId="3" fontId="8" numFmtId="0" xfId="0" applyAlignment="1" applyBorder="1" applyFont="1">
      <alignment vertical="center"/>
    </xf>
    <xf borderId="38" fillId="3" fontId="11" numFmtId="0" xfId="0" applyAlignment="1" applyBorder="1" applyFont="1">
      <alignment readingOrder="0" shrinkToFit="0" vertical="center" wrapText="1"/>
    </xf>
    <xf borderId="39" fillId="3" fontId="12" numFmtId="0" xfId="0" applyAlignment="1" applyBorder="1" applyFont="1">
      <alignment readingOrder="0" vertical="center"/>
    </xf>
    <xf borderId="40" fillId="3" fontId="12" numFmtId="0" xfId="0" applyAlignment="1" applyBorder="1" applyFont="1">
      <alignment readingOrder="0" vertical="center"/>
    </xf>
    <xf borderId="41" fillId="3" fontId="13" numFmtId="0" xfId="0" applyAlignment="1" applyBorder="1" applyFont="1">
      <alignment readingOrder="0" shrinkToFit="0" vertical="center" wrapText="1"/>
    </xf>
    <xf borderId="42" fillId="0" fontId="2" numFmtId="0" xfId="0" applyBorder="1" applyFont="1"/>
    <xf borderId="43" fillId="3" fontId="8" numFmtId="0" xfId="0" applyBorder="1" applyFont="1"/>
    <xf borderId="44" fillId="3" fontId="8" numFmtId="0" xfId="0" applyAlignment="1" applyBorder="1" applyFont="1">
      <alignment vertical="center"/>
    </xf>
    <xf borderId="45" fillId="3" fontId="11" numFmtId="0" xfId="0" applyAlignment="1" applyBorder="1" applyFont="1">
      <alignment readingOrder="0" shrinkToFit="0" vertical="center" wrapText="1"/>
    </xf>
    <xf borderId="46" fillId="3" fontId="12" numFmtId="0" xfId="0" applyAlignment="1" applyBorder="1" applyFont="1">
      <alignment readingOrder="0" vertical="center"/>
    </xf>
    <xf borderId="47" fillId="3" fontId="12" numFmtId="0" xfId="0" applyAlignment="1" applyBorder="1" applyFont="1">
      <alignment readingOrder="0" vertical="center"/>
    </xf>
    <xf borderId="48" fillId="3" fontId="12" numFmtId="0" xfId="0" applyAlignment="1" applyBorder="1" applyFont="1">
      <alignment readingOrder="0" shrinkToFit="0" vertical="center" wrapText="1"/>
    </xf>
    <xf borderId="49" fillId="0" fontId="2" numFmtId="0" xfId="0" applyBorder="1" applyFont="1"/>
    <xf borderId="50" fillId="3" fontId="8" numFmtId="0" xfId="0" applyBorder="1" applyFont="1"/>
    <xf borderId="51" fillId="3" fontId="1" numFmtId="0" xfId="0" applyBorder="1" applyFont="1"/>
    <xf borderId="52" fillId="3" fontId="1" numFmtId="0" xfId="0" applyBorder="1" applyFont="1"/>
    <xf borderId="53" fillId="3" fontId="1" numFmtId="0" xfId="0" applyBorder="1" applyFont="1"/>
    <xf borderId="54" fillId="2" fontId="1" numFmtId="0" xfId="0" applyBorder="1" applyFont="1"/>
    <xf borderId="55" fillId="6" fontId="1" numFmtId="0" xfId="0" applyBorder="1" applyFill="1" applyFont="1"/>
    <xf borderId="56" fillId="6" fontId="1" numFmtId="0" xfId="0" applyBorder="1" applyFont="1"/>
    <xf borderId="57" fillId="6" fontId="1" numFmtId="0" xfId="0" applyBorder="1" applyFont="1"/>
    <xf borderId="0" fillId="6" fontId="14" numFmtId="0" xfId="0" applyFont="1"/>
    <xf borderId="0" fillId="6" fontId="15" numFmtId="0" xfId="0" applyAlignment="1" applyFont="1">
      <alignment horizontal="center" vertical="center"/>
    </xf>
    <xf borderId="0" fillId="6" fontId="16" numFmtId="164" xfId="0" applyAlignment="1" applyFont="1" applyNumberFormat="1">
      <alignment horizontal="center" readingOrder="0" vertical="center"/>
    </xf>
    <xf borderId="0" fillId="6" fontId="17" numFmtId="165" xfId="0" applyAlignment="1" applyFont="1" applyNumberFormat="1">
      <alignment horizontal="center" readingOrder="0"/>
    </xf>
    <xf borderId="0" fillId="6" fontId="14" numFmtId="0" xfId="0" applyAlignment="1" applyFont="1">
      <alignment horizontal="center"/>
    </xf>
    <xf borderId="0" fillId="6" fontId="14" numFmtId="0" xfId="0" applyAlignment="1" applyFont="1">
      <alignment horizontal="right" readingOrder="0"/>
    </xf>
    <xf borderId="0" fillId="0" fontId="14" numFmtId="0" xfId="0" applyAlignment="1" applyFont="1">
      <alignment horizontal="center" readingOrder="0"/>
    </xf>
    <xf borderId="0" fillId="0" fontId="18" numFmtId="3" xfId="0" applyAlignment="1" applyFont="1" applyNumberFormat="1">
      <alignment horizontal="center" readingOrder="0"/>
    </xf>
    <xf borderId="0" fillId="6" fontId="19" numFmtId="0" xfId="0" applyAlignment="1" applyFont="1">
      <alignment readingOrder="0"/>
    </xf>
    <xf borderId="0" fillId="0" fontId="20" numFmtId="3" xfId="0" applyAlignment="1" applyFont="1" applyNumberFormat="1">
      <alignment horizontal="center" readingOrder="0"/>
    </xf>
    <xf borderId="0" fillId="6" fontId="17" numFmtId="0" xfId="0" applyAlignment="1" applyFont="1">
      <alignment horizontal="right" readingOrder="0"/>
    </xf>
    <xf borderId="0" fillId="7" fontId="21" numFmtId="3" xfId="0" applyAlignment="1" applyFill="1" applyFont="1" applyNumberFormat="1">
      <alignment horizontal="center" readingOrder="0"/>
    </xf>
    <xf borderId="0" fillId="0" fontId="17" numFmtId="3" xfId="0" applyAlignment="1" applyFont="1" applyNumberFormat="1">
      <alignment horizontal="center"/>
    </xf>
    <xf borderId="0" fillId="6" fontId="14" numFmtId="0" xfId="0" applyAlignment="1" applyFont="1">
      <alignment readingOrder="0"/>
    </xf>
    <xf borderId="0" fillId="6" fontId="16" numFmtId="164" xfId="0" applyAlignment="1" applyFont="1" applyNumberFormat="1">
      <alignment horizontal="center" vertical="center"/>
    </xf>
    <xf borderId="0" fillId="6" fontId="17" numFmtId="0" xfId="0" applyAlignment="1" applyFont="1">
      <alignment readingOrder="0" shrinkToFit="0" wrapText="1"/>
    </xf>
    <xf borderId="0" fillId="6" fontId="14" numFmtId="164" xfId="0" applyFont="1" applyNumberFormat="1"/>
    <xf borderId="0" fillId="6" fontId="14" numFmtId="166" xfId="0" applyAlignment="1" applyFont="1" applyNumberFormat="1">
      <alignment horizontal="center"/>
    </xf>
    <xf borderId="0" fillId="6" fontId="14" numFmtId="166" xfId="0" applyAlignment="1" applyFont="1" applyNumberFormat="1">
      <alignment horizontal="center" readingOrder="0"/>
    </xf>
    <xf borderId="0" fillId="6" fontId="17" numFmtId="166" xfId="0" applyAlignment="1" applyFont="1" applyNumberFormat="1">
      <alignment horizontal="center"/>
    </xf>
    <xf borderId="0" fillId="6" fontId="17" numFmtId="0" xfId="0" applyAlignment="1" applyFont="1">
      <alignment horizontal="center" readingOrder="0"/>
    </xf>
    <xf borderId="58" fillId="8" fontId="1" numFmtId="0" xfId="0" applyBorder="1" applyFill="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0" fontId="2" numFmtId="0" xfId="0" applyBorder="1" applyFont="1"/>
    <xf borderId="64" fillId="0" fontId="2" numFmtId="0" xfId="0" applyBorder="1" applyFont="1"/>
    <xf borderId="65" fillId="0" fontId="2" numFmtId="0" xfId="0" applyBorder="1" applyFont="1"/>
    <xf borderId="66" fillId="5" fontId="4" numFmtId="0" xfId="0" applyAlignment="1" applyBorder="1" applyFont="1">
      <alignment horizontal="center" readingOrder="0" vertical="center"/>
    </xf>
    <xf borderId="67" fillId="0" fontId="2" numFmtId="0" xfId="0" applyBorder="1" applyFont="1"/>
    <xf borderId="68" fillId="0" fontId="2" numFmtId="0" xfId="0" applyBorder="1" applyFont="1"/>
    <xf borderId="8" fillId="3" fontId="8" numFmtId="0" xfId="0" applyBorder="1" applyFont="1"/>
    <xf borderId="11" fillId="3" fontId="8" numFmtId="0" xfId="0" applyBorder="1" applyFont="1"/>
    <xf borderId="41" fillId="3" fontId="12" numFmtId="0" xfId="0" applyAlignment="1" applyBorder="1" applyFont="1">
      <alignment readingOrder="0" shrinkToFit="0" vertical="center" wrapText="1"/>
    </xf>
    <xf borderId="38" fillId="3" fontId="11" numFmtId="0" xfId="0" applyAlignment="1" applyBorder="1" applyFont="1">
      <alignment readingOrder="0" vertical="center"/>
    </xf>
    <xf borderId="51" fillId="3" fontId="8" numFmtId="0" xfId="0" applyBorder="1" applyFont="1"/>
    <xf borderId="52" fillId="3" fontId="8" numFmtId="0" xfId="0" applyBorder="1" applyFont="1"/>
    <xf borderId="0" fillId="6" fontId="22" numFmtId="0" xfId="0" applyAlignment="1" applyFont="1">
      <alignment vertical="center"/>
    </xf>
    <xf borderId="0" fillId="6" fontId="14" numFmtId="0" xfId="0" applyAlignment="1" applyFont="1">
      <alignment vertical="center"/>
    </xf>
    <xf borderId="0" fillId="6" fontId="15" numFmtId="0" xfId="0" applyAlignment="1" applyFont="1">
      <alignment vertical="center"/>
    </xf>
    <xf borderId="0" fillId="6" fontId="23" numFmtId="0" xfId="0" applyAlignment="1" applyFont="1">
      <alignment vertical="center"/>
    </xf>
    <xf borderId="0" fillId="6" fontId="16" numFmtId="0" xfId="0" applyAlignment="1" applyFont="1">
      <alignment horizontal="left" readingOrder="0" vertical="center"/>
    </xf>
    <xf borderId="69" fillId="0" fontId="16" numFmtId="0" xfId="0" applyAlignment="1" applyBorder="1" applyFont="1">
      <alignment horizontal="left" readingOrder="0" vertical="center"/>
    </xf>
    <xf borderId="70" fillId="0" fontId="14" numFmtId="0" xfId="0" applyAlignment="1" applyBorder="1" applyFont="1">
      <alignment vertical="center"/>
    </xf>
    <xf borderId="71" fillId="3" fontId="16" numFmtId="164" xfId="0" applyAlignment="1" applyBorder="1" applyFont="1" applyNumberFormat="1">
      <alignment horizontal="center" readingOrder="0" vertical="center"/>
    </xf>
    <xf borderId="0" fillId="6" fontId="24" numFmtId="0" xfId="0" applyAlignment="1" applyFont="1">
      <alignment readingOrder="0" shrinkToFit="0" vertical="center" wrapText="0"/>
    </xf>
    <xf borderId="0" fillId="6" fontId="25" numFmtId="0" xfId="0" applyAlignment="1" applyFont="1">
      <alignment shrinkToFit="0" vertical="center" wrapText="0"/>
    </xf>
    <xf borderId="0" fillId="6" fontId="24" numFmtId="0" xfId="0" applyAlignment="1" applyFont="1">
      <alignment horizontal="left" readingOrder="0" shrinkToFit="0" vertical="center" wrapText="0"/>
    </xf>
    <xf borderId="0" fillId="6" fontId="24" numFmtId="0" xfId="0" applyAlignment="1" applyFont="1">
      <alignment horizontal="center" readingOrder="0" shrinkToFit="0" vertical="center" wrapText="0"/>
    </xf>
    <xf borderId="0" fillId="6" fontId="25" numFmtId="0" xfId="0" applyAlignment="1" applyFont="1">
      <alignment horizontal="left" readingOrder="0" shrinkToFit="0" vertical="center" wrapText="0"/>
    </xf>
    <xf borderId="72" fillId="0" fontId="25" numFmtId="0" xfId="0" applyAlignment="1" applyBorder="1" applyFont="1">
      <alignment horizontal="left" readingOrder="0" shrinkToFit="0" vertical="center" wrapText="0"/>
    </xf>
    <xf borderId="73" fillId="0" fontId="2" numFmtId="0" xfId="0" applyBorder="1" applyFont="1"/>
    <xf borderId="0" fillId="6" fontId="25" numFmtId="0" xfId="0" applyAlignment="1" applyFont="1">
      <alignment horizontal="center" shrinkToFit="0" vertical="center" wrapText="0"/>
    </xf>
    <xf borderId="73" fillId="0" fontId="26" numFmtId="9" xfId="0" applyAlignment="1" applyBorder="1" applyFont="1" applyNumberFormat="1">
      <alignment horizontal="center" vertical="center"/>
    </xf>
    <xf borderId="73" fillId="0" fontId="27" numFmtId="9" xfId="0" applyAlignment="1" applyBorder="1" applyFont="1" applyNumberFormat="1">
      <alignment horizontal="center" readingOrder="0" shrinkToFit="0" vertical="center" wrapText="0"/>
    </xf>
    <xf borderId="73" fillId="0" fontId="26" numFmtId="9" xfId="0" applyAlignment="1" applyBorder="1" applyFont="1" applyNumberFormat="1">
      <alignment horizontal="center" readingOrder="0" vertical="center"/>
    </xf>
    <xf borderId="0" fillId="6" fontId="25" numFmtId="0" xfId="0" applyAlignment="1" applyFont="1">
      <alignment horizontal="left" shrinkToFit="0" vertical="center" wrapText="0"/>
    </xf>
    <xf borderId="74" fillId="8" fontId="28" numFmtId="9" xfId="0" applyAlignment="1" applyBorder="1" applyFont="1" applyNumberFormat="1">
      <alignment horizontal="center" readingOrder="0" vertical="center"/>
    </xf>
    <xf borderId="0" fillId="6" fontId="29" numFmtId="0" xfId="0" applyAlignment="1" applyFont="1">
      <alignment horizontal="left" readingOrder="0" shrinkToFit="0" vertical="center" wrapText="1"/>
    </xf>
    <xf borderId="75" fillId="8" fontId="28" numFmtId="9" xfId="0" applyAlignment="1" applyBorder="1" applyFont="1" applyNumberFormat="1">
      <alignment horizontal="center" readingOrder="0" vertical="center"/>
    </xf>
    <xf borderId="72" fillId="0" fontId="24" numFmtId="0" xfId="0" applyAlignment="1" applyBorder="1" applyFont="1">
      <alignment horizontal="left" readingOrder="0" shrinkToFit="0" vertical="center" wrapText="0"/>
    </xf>
    <xf borderId="76" fillId="0" fontId="17" numFmtId="9" xfId="0" applyAlignment="1" applyBorder="1" applyFont="1" applyNumberFormat="1">
      <alignment horizontal="center" shrinkToFit="0" vertical="center" wrapText="0"/>
    </xf>
    <xf borderId="0" fillId="6" fontId="29" numFmtId="0" xfId="0" applyAlignment="1" applyFont="1">
      <alignment horizontal="left" shrinkToFit="0" vertical="center" wrapText="0"/>
    </xf>
    <xf borderId="0" fillId="6" fontId="24" numFmtId="0" xfId="0" applyAlignment="1" applyFont="1">
      <alignment horizontal="left" shrinkToFit="0" vertical="center" wrapText="0"/>
    </xf>
    <xf borderId="0" fillId="6" fontId="17" numFmtId="0" xfId="0" applyAlignment="1" applyFont="1">
      <alignment horizontal="center" shrinkToFit="0" vertical="center" wrapText="0"/>
    </xf>
    <xf borderId="0" fillId="6" fontId="25" numFmtId="0" xfId="0" applyAlignment="1" applyFont="1">
      <alignment readingOrder="0" shrinkToFit="0" vertical="center" wrapText="0"/>
    </xf>
    <xf borderId="77" fillId="8" fontId="28" numFmtId="9" xfId="0" applyAlignment="1" applyBorder="1" applyFont="1" applyNumberFormat="1">
      <alignment horizontal="center" readingOrder="0" vertical="center"/>
    </xf>
    <xf borderId="78" fillId="8" fontId="28" numFmtId="9" xfId="0" applyAlignment="1" applyBorder="1" applyFont="1" applyNumberFormat="1">
      <alignment horizontal="center" vertical="center"/>
    </xf>
    <xf borderId="79" fillId="0" fontId="24" numFmtId="9" xfId="0" applyAlignment="1" applyBorder="1" applyFont="1" applyNumberFormat="1">
      <alignment horizontal="center" shrinkToFit="0" vertical="center" wrapText="0"/>
    </xf>
    <xf borderId="0" fillId="6" fontId="24" numFmtId="0" xfId="0" applyAlignment="1" applyFont="1">
      <alignment horizontal="center" shrinkToFit="0" vertical="center" wrapText="0"/>
    </xf>
    <xf borderId="0" fillId="6" fontId="30" numFmtId="0" xfId="0" applyAlignment="1" applyFont="1">
      <alignment horizontal="left" shrinkToFit="0" vertical="center" wrapText="0"/>
    </xf>
    <xf borderId="77" fillId="8" fontId="28" numFmtId="9" xfId="0" applyAlignment="1" applyBorder="1" applyFont="1" applyNumberFormat="1">
      <alignment horizontal="center" vertical="center"/>
    </xf>
    <xf borderId="75" fillId="8" fontId="28" numFmtId="9" xfId="0" applyAlignment="1" applyBorder="1" applyFont="1" applyNumberFormat="1">
      <alignment horizontal="center" vertical="center"/>
    </xf>
    <xf borderId="0" fillId="6" fontId="16" numFmtId="0" xfId="0" applyAlignment="1" applyFont="1">
      <alignment readingOrder="0" vertical="center"/>
    </xf>
    <xf borderId="0" fillId="0" fontId="16" numFmtId="0" xfId="0" applyAlignment="1" applyFont="1">
      <alignment readingOrder="0" vertical="center"/>
    </xf>
    <xf borderId="0" fillId="0" fontId="25" numFmtId="0" xfId="0" applyAlignment="1" applyFont="1">
      <alignment shrinkToFit="0" vertical="center" wrapText="0"/>
    </xf>
    <xf borderId="0" fillId="0" fontId="14" numFmtId="0" xfId="0" applyAlignment="1" applyFont="1">
      <alignment vertical="center"/>
    </xf>
    <xf borderId="0" fillId="0" fontId="16" numFmtId="166" xfId="0" applyAlignment="1" applyFont="1" applyNumberFormat="1">
      <alignment horizontal="center" vertical="center"/>
    </xf>
    <xf borderId="0" fillId="0" fontId="16" numFmtId="166" xfId="0" applyAlignment="1" applyFont="1" applyNumberFormat="1">
      <alignment horizontal="center" readingOrder="0" vertical="center"/>
    </xf>
    <xf borderId="0" fillId="6" fontId="24" numFmtId="0" xfId="0" applyAlignment="1" applyFont="1">
      <alignment shrinkToFit="0" vertical="center" wrapText="0"/>
    </xf>
    <xf borderId="0" fillId="6" fontId="25" numFmtId="0" xfId="0" applyAlignment="1" applyFont="1">
      <alignment horizontal="right" shrinkToFit="0" vertical="center" wrapText="0"/>
    </xf>
    <xf borderId="0" fillId="6" fontId="31" numFmtId="0" xfId="0" applyAlignment="1" applyFont="1">
      <alignment horizontal="center" readingOrder="0" shrinkToFit="0" vertical="center" wrapText="1"/>
    </xf>
    <xf borderId="0" fillId="6" fontId="32" numFmtId="0" xfId="0" applyAlignment="1" applyFont="1">
      <alignment horizontal="center" vertical="center"/>
    </xf>
    <xf borderId="0" fillId="6" fontId="25" numFmtId="166" xfId="0" applyAlignment="1" applyFont="1" applyNumberFormat="1">
      <alignment horizontal="center" shrinkToFit="0" vertical="center" wrapText="0"/>
    </xf>
    <xf borderId="80" fillId="0" fontId="25" numFmtId="166" xfId="0" applyAlignment="1" applyBorder="1" applyFont="1" applyNumberFormat="1">
      <alignment horizontal="center" readingOrder="0" shrinkToFit="0" vertical="center" wrapText="0"/>
    </xf>
    <xf borderId="81" fillId="0" fontId="2" numFmtId="0" xfId="0" applyBorder="1" applyFont="1"/>
    <xf borderId="82" fillId="0" fontId="2" numFmtId="0" xfId="0" applyBorder="1" applyFont="1"/>
    <xf borderId="83" fillId="8" fontId="28" numFmtId="167" xfId="0" applyAlignment="1" applyBorder="1" applyFont="1" applyNumberFormat="1">
      <alignment horizontal="right" readingOrder="0" vertical="center"/>
    </xf>
    <xf borderId="83" fillId="0" fontId="33" numFmtId="167" xfId="0" applyAlignment="1" applyBorder="1" applyFont="1" applyNumberFormat="1">
      <alignment horizontal="right" readingOrder="0" vertical="center"/>
    </xf>
    <xf borderId="84" fillId="0" fontId="25" numFmtId="166" xfId="0" applyAlignment="1" applyBorder="1" applyFont="1" applyNumberFormat="1">
      <alignment horizontal="center" shrinkToFit="0" vertical="center" wrapText="0"/>
    </xf>
    <xf borderId="83" fillId="0" fontId="34" numFmtId="168" xfId="0" applyAlignment="1" applyBorder="1" applyFont="1" applyNumberFormat="1">
      <alignment horizontal="center" vertical="center"/>
    </xf>
    <xf borderId="83" fillId="0" fontId="25" numFmtId="0" xfId="0" applyAlignment="1" applyBorder="1" applyFont="1">
      <alignment readingOrder="0" shrinkToFit="0" vertical="center" wrapText="0"/>
    </xf>
    <xf borderId="83" fillId="0" fontId="33" numFmtId="167" xfId="0" applyAlignment="1" applyBorder="1" applyFont="1" applyNumberFormat="1">
      <alignment vertical="center"/>
    </xf>
    <xf borderId="85" fillId="0" fontId="25" numFmtId="166" xfId="0" applyAlignment="1" applyBorder="1" applyFont="1" applyNumberFormat="1">
      <alignment horizontal="center" shrinkToFit="0" vertical="center" wrapText="0"/>
    </xf>
    <xf borderId="86" fillId="0" fontId="34" numFmtId="168" xfId="0" applyAlignment="1" applyBorder="1" applyFont="1" applyNumberFormat="1">
      <alignment horizontal="center" vertical="center"/>
    </xf>
    <xf borderId="87" fillId="0" fontId="25" numFmtId="0" xfId="0" applyAlignment="1" applyBorder="1" applyFont="1">
      <alignment readingOrder="0" shrinkToFit="0" vertical="center" wrapText="0"/>
    </xf>
    <xf borderId="87" fillId="0" fontId="33" numFmtId="167" xfId="0" applyAlignment="1" applyBorder="1" applyFont="1" applyNumberFormat="1">
      <alignment vertical="center"/>
    </xf>
    <xf borderId="86" fillId="0" fontId="33" numFmtId="167" xfId="0" applyAlignment="1" applyBorder="1" applyFont="1" applyNumberFormat="1">
      <alignment vertical="center"/>
    </xf>
    <xf borderId="86" fillId="0" fontId="25" numFmtId="0" xfId="0" applyAlignment="1" applyBorder="1" applyFont="1">
      <alignment readingOrder="0" shrinkToFit="0" vertical="center" wrapText="0"/>
    </xf>
    <xf borderId="88" fillId="0" fontId="25" numFmtId="166" xfId="0" applyAlignment="1" applyBorder="1" applyFont="1" applyNumberFormat="1">
      <alignment horizontal="center" shrinkToFit="0" vertical="center" wrapText="0"/>
    </xf>
    <xf borderId="89" fillId="0" fontId="34" numFmtId="168" xfId="0" applyAlignment="1" applyBorder="1" applyFont="1" applyNumberFormat="1">
      <alignment horizontal="center" vertical="center"/>
    </xf>
    <xf borderId="89" fillId="0" fontId="25" numFmtId="0" xfId="0" applyAlignment="1" applyBorder="1" applyFont="1">
      <alignment readingOrder="0" shrinkToFit="0" vertical="center" wrapText="0"/>
    </xf>
    <xf borderId="89" fillId="0" fontId="33" numFmtId="167" xfId="0" applyAlignment="1" applyBorder="1" applyFont="1" applyNumberFormat="1">
      <alignment vertical="center"/>
    </xf>
    <xf borderId="0" fillId="6" fontId="34" numFmtId="0" xfId="0" applyAlignment="1" applyFont="1">
      <alignment readingOrder="0" vertical="center"/>
    </xf>
    <xf borderId="0" fillId="6" fontId="35" numFmtId="167" xfId="0" applyAlignment="1" applyFont="1" applyNumberFormat="1">
      <alignment vertical="center"/>
    </xf>
    <xf borderId="0" fillId="6" fontId="26" numFmtId="167" xfId="0" applyAlignment="1" applyFont="1" applyNumberFormat="1">
      <alignment vertical="center"/>
    </xf>
    <xf borderId="0" fillId="6" fontId="26" numFmtId="167" xfId="0" applyAlignment="1" applyFont="1" applyNumberFormat="1">
      <alignment readingOrder="0" vertical="center"/>
    </xf>
    <xf borderId="0" fillId="6" fontId="34" numFmtId="0" xfId="0" applyAlignment="1" applyFont="1">
      <alignment vertical="center"/>
    </xf>
    <xf borderId="0" fillId="6" fontId="23" numFmtId="169" xfId="0" applyAlignment="1" applyFont="1" applyNumberFormat="1">
      <alignment vertical="center"/>
    </xf>
    <xf borderId="69" fillId="0" fontId="16" numFmtId="0" xfId="0" applyAlignment="1" applyBorder="1" applyFont="1">
      <alignment readingOrder="0" vertical="center"/>
    </xf>
    <xf borderId="70" fillId="0" fontId="25" numFmtId="0" xfId="0" applyAlignment="1" applyBorder="1" applyFont="1">
      <alignment horizontal="center" shrinkToFit="0" vertical="center" wrapText="0"/>
    </xf>
    <xf borderId="70" fillId="7" fontId="28" numFmtId="167" xfId="0" applyAlignment="1" applyBorder="1" applyFont="1" applyNumberFormat="1">
      <alignment vertical="center"/>
    </xf>
    <xf borderId="90" fillId="0" fontId="35" numFmtId="167" xfId="0" applyAlignment="1" applyBorder="1" applyFont="1" applyNumberFormat="1">
      <alignment vertical="center"/>
    </xf>
    <xf borderId="71" fillId="3" fontId="16" numFmtId="164" xfId="0" applyAlignment="1" applyBorder="1" applyFont="1" applyNumberFormat="1">
      <alignment horizontal="center" vertical="center"/>
    </xf>
    <xf borderId="91" fillId="0" fontId="34" numFmtId="0" xfId="0" applyAlignment="1" applyBorder="1" applyFont="1">
      <alignment horizontal="center" readingOrder="0" vertical="center"/>
    </xf>
    <xf borderId="70" fillId="7" fontId="28" numFmtId="167" xfId="0" applyAlignment="1" applyBorder="1" applyFont="1" applyNumberFormat="1">
      <alignment readingOrder="0" vertical="center"/>
    </xf>
    <xf borderId="92" fillId="0" fontId="35" numFmtId="167" xfId="0" applyAlignment="1" applyBorder="1" applyFont="1" applyNumberFormat="1">
      <alignment vertical="center"/>
    </xf>
    <xf borderId="93" fillId="6" fontId="34" numFmtId="0" xfId="0" applyAlignment="1" applyBorder="1" applyFont="1">
      <alignment horizontal="center"/>
    </xf>
    <xf borderId="0" fillId="9" fontId="1" numFmtId="0" xfId="0" applyFill="1" applyFont="1"/>
    <xf borderId="25" fillId="5" fontId="3" numFmtId="0" xfId="0" applyAlignment="1" applyBorder="1" applyFont="1">
      <alignment readingOrder="0" vertical="center"/>
    </xf>
    <xf borderId="33" fillId="5" fontId="36" numFmtId="0" xfId="0" applyAlignment="1" applyBorder="1" applyFont="1">
      <alignment vertical="center"/>
    </xf>
    <xf borderId="36" fillId="5" fontId="10" numFmtId="0" xfId="0" applyAlignment="1" applyBorder="1" applyFont="1">
      <alignment readingOrder="0" vertical="center"/>
    </xf>
    <xf borderId="67" fillId="5" fontId="36" numFmtId="0" xfId="0" applyBorder="1" applyFont="1"/>
    <xf borderId="94" fillId="3" fontId="1" numFmtId="0" xfId="0" applyBorder="1" applyFont="1"/>
    <xf borderId="37" fillId="3" fontId="1" numFmtId="0" xfId="0" applyAlignment="1" applyBorder="1" applyFont="1">
      <alignment vertical="center"/>
    </xf>
    <xf borderId="95" fillId="0" fontId="2" numFmtId="0" xfId="0" applyBorder="1" applyFont="1"/>
    <xf borderId="67" fillId="3" fontId="1" numFmtId="0" xfId="0" applyBorder="1" applyFont="1"/>
    <xf borderId="44" fillId="3" fontId="1" numFmtId="0" xfId="0" applyAlignment="1" applyBorder="1" applyFont="1">
      <alignment vertical="center"/>
    </xf>
    <xf borderId="45" fillId="3" fontId="11" numFmtId="0" xfId="0" applyAlignment="1" applyBorder="1" applyFont="1">
      <alignment readingOrder="0" vertical="center"/>
    </xf>
    <xf borderId="96" fillId="0" fontId="2" numFmtId="0" xfId="0" applyBorder="1" applyFont="1"/>
    <xf borderId="97" fillId="3" fontId="1" numFmtId="0" xfId="0" applyBorder="1" applyFont="1"/>
    <xf borderId="1" fillId="2" fontId="37" numFmtId="0" xfId="0" applyAlignment="1" applyBorder="1" applyFont="1">
      <alignment readingOrder="0" shrinkToFit="0" wrapText="1"/>
    </xf>
    <xf borderId="98" fillId="2" fontId="37" numFmtId="0" xfId="0" applyAlignment="1" applyBorder="1" applyFont="1">
      <alignment readingOrder="0" shrinkToFit="0" wrapText="1"/>
    </xf>
    <xf borderId="99" fillId="0" fontId="2" numFmtId="0" xfId="0" applyBorder="1" applyFont="1"/>
    <xf borderId="100" fillId="0" fontId="2" numFmtId="0" xfId="0" applyBorder="1" applyFont="1"/>
    <xf borderId="2" fillId="2" fontId="14" numFmtId="0" xfId="0" applyBorder="1" applyFont="1"/>
    <xf borderId="1" fillId="2" fontId="14" numFmtId="0" xfId="0" applyBorder="1" applyFont="1"/>
    <xf borderId="3" fillId="2" fontId="14" numFmtId="0" xfId="0" applyBorder="1" applyFont="1"/>
    <xf borderId="101" fillId="0" fontId="14" numFmtId="0" xfId="0" applyBorder="1" applyFont="1"/>
    <xf borderId="102" fillId="0" fontId="14" numFmtId="0" xfId="0" applyBorder="1" applyFont="1"/>
    <xf borderId="103" fillId="0" fontId="14" numFmtId="0" xfId="0" applyBorder="1" applyFont="1"/>
    <xf borderId="7" fillId="2" fontId="14" numFmtId="0" xfId="0" applyBorder="1" applyFont="1"/>
    <xf borderId="104" fillId="0" fontId="14" numFmtId="0" xfId="0" applyBorder="1" applyFont="1"/>
    <xf borderId="0" fillId="0" fontId="38" numFmtId="0" xfId="0" applyAlignment="1" applyFont="1">
      <alignment readingOrder="0" shrinkToFit="0" wrapText="1"/>
    </xf>
    <xf borderId="0" fillId="0" fontId="14" numFmtId="0" xfId="0" applyFont="1"/>
    <xf borderId="105" fillId="0" fontId="14" numFmtId="0" xfId="0" applyBorder="1" applyFont="1"/>
    <xf borderId="3" fillId="2" fontId="8" numFmtId="0" xfId="0" applyBorder="1" applyFont="1"/>
    <xf borderId="104" fillId="0" fontId="8" numFmtId="0" xfId="0" applyBorder="1" applyFont="1"/>
    <xf borderId="0" fillId="0" fontId="8" numFmtId="0" xfId="0" applyFont="1"/>
    <xf borderId="105" fillId="0" fontId="8" numFmtId="0" xfId="0" applyBorder="1" applyFont="1"/>
    <xf borderId="7" fillId="2" fontId="8" numFmtId="0" xfId="0" applyBorder="1" applyFont="1"/>
    <xf borderId="0" fillId="0" fontId="39" numFmtId="0" xfId="0" applyAlignment="1" applyFont="1">
      <alignment vertical="bottom"/>
    </xf>
    <xf borderId="0" fillId="0" fontId="8" numFmtId="0" xfId="0" applyAlignment="1" applyFont="1">
      <alignment vertical="bottom"/>
    </xf>
    <xf borderId="3" fillId="2" fontId="8" numFmtId="0" xfId="0" applyAlignment="1" applyBorder="1" applyFont="1">
      <alignment vertical="center"/>
    </xf>
    <xf borderId="104" fillId="0" fontId="8" numFmtId="0" xfId="0" applyAlignment="1" applyBorder="1" applyFont="1">
      <alignment vertical="center"/>
    </xf>
    <xf borderId="0" fillId="0" fontId="40" numFmtId="0" xfId="0" applyAlignment="1" applyFont="1">
      <alignment shrinkToFit="0" vertical="center" wrapText="1"/>
    </xf>
    <xf borderId="0" fillId="0" fontId="41" numFmtId="0" xfId="0" applyAlignment="1" applyFont="1">
      <alignment vertical="center"/>
    </xf>
    <xf borderId="0" fillId="0" fontId="8" numFmtId="0" xfId="0" applyAlignment="1" applyFont="1">
      <alignment vertical="center"/>
    </xf>
    <xf borderId="105" fillId="0" fontId="8" numFmtId="0" xfId="0" applyAlignment="1" applyBorder="1" applyFont="1">
      <alignment vertical="center"/>
    </xf>
    <xf borderId="7" fillId="2" fontId="8" numFmtId="0" xfId="0" applyAlignment="1" applyBorder="1" applyFont="1">
      <alignment vertical="center"/>
    </xf>
    <xf borderId="1" fillId="2" fontId="14" numFmtId="0" xfId="0" applyAlignment="1" applyBorder="1" applyFont="1">
      <alignment vertical="center"/>
    </xf>
    <xf borderId="106" fillId="0" fontId="40" numFmtId="0" xfId="0" applyAlignment="1" applyBorder="1" applyFont="1">
      <alignment shrinkToFit="0" vertical="center" wrapText="1"/>
    </xf>
    <xf borderId="107" fillId="0" fontId="41" numFmtId="0" xfId="0" applyAlignment="1" applyBorder="1" applyFont="1">
      <alignment vertical="center"/>
    </xf>
    <xf borderId="108" fillId="0" fontId="41" numFmtId="0" xfId="0" applyAlignment="1" applyBorder="1" applyFont="1">
      <alignment vertical="center"/>
    </xf>
    <xf borderId="109" fillId="10" fontId="41" numFmtId="0" xfId="0" applyAlignment="1" applyBorder="1" applyFill="1" applyFont="1">
      <alignment shrinkToFit="0" vertical="center" wrapText="1"/>
    </xf>
    <xf borderId="110" fillId="10" fontId="40" numFmtId="170" xfId="0" applyAlignment="1" applyBorder="1" applyFont="1" applyNumberFormat="1">
      <alignment horizontal="left" vertical="center"/>
    </xf>
    <xf borderId="110" fillId="10" fontId="41" numFmtId="170" xfId="0" applyAlignment="1" applyBorder="1" applyFont="1" applyNumberFormat="1">
      <alignment horizontal="left" vertical="center"/>
    </xf>
    <xf borderId="111" fillId="10" fontId="40" numFmtId="170" xfId="0" applyAlignment="1" applyBorder="1" applyFont="1" applyNumberFormat="1">
      <alignment horizontal="left" vertical="center"/>
    </xf>
    <xf borderId="0" fillId="0" fontId="42" numFmtId="0" xfId="0" applyAlignment="1" applyFont="1">
      <alignment vertical="center"/>
    </xf>
    <xf borderId="112" fillId="0" fontId="43" numFmtId="0" xfId="0" applyAlignment="1" applyBorder="1" applyFont="1">
      <alignment horizontal="left" shrinkToFit="0" vertical="center" wrapText="1"/>
    </xf>
    <xf borderId="113" fillId="0" fontId="43" numFmtId="170" xfId="0" applyAlignment="1" applyBorder="1" applyFont="1" applyNumberFormat="1">
      <alignment horizontal="left" vertical="center"/>
    </xf>
    <xf borderId="114" fillId="0" fontId="44" numFmtId="170" xfId="0" applyAlignment="1" applyBorder="1" applyFont="1" applyNumberFormat="1">
      <alignment horizontal="left" vertical="center"/>
    </xf>
    <xf borderId="115" fillId="0" fontId="43" numFmtId="0" xfId="0" applyAlignment="1" applyBorder="1" applyFont="1">
      <alignment horizontal="left" shrinkToFit="0" vertical="center" wrapText="1"/>
    </xf>
    <xf borderId="116" fillId="10" fontId="41" numFmtId="0" xfId="0" applyAlignment="1" applyBorder="1" applyFont="1">
      <alignment shrinkToFit="0" vertical="center" wrapText="1"/>
    </xf>
    <xf borderId="117" fillId="10" fontId="41" numFmtId="170" xfId="0" applyAlignment="1" applyBorder="1" applyFont="1" applyNumberFormat="1">
      <alignment horizontal="left" vertical="center"/>
    </xf>
    <xf borderId="117" fillId="10" fontId="40" numFmtId="170" xfId="0" applyAlignment="1" applyBorder="1" applyFont="1" applyNumberFormat="1">
      <alignment horizontal="left" vertical="center"/>
    </xf>
    <xf borderId="118" fillId="10" fontId="45" numFmtId="170" xfId="0" applyAlignment="1" applyBorder="1" applyFont="1" applyNumberFormat="1">
      <alignment horizontal="left" vertical="center"/>
    </xf>
    <xf borderId="119" fillId="0" fontId="14" numFmtId="0" xfId="0" applyBorder="1" applyFont="1"/>
    <xf borderId="120" fillId="0" fontId="14" numFmtId="0" xfId="0" applyBorder="1" applyFont="1"/>
    <xf borderId="121" fillId="0" fontId="14" numFmtId="0" xfId="0" applyBorder="1" applyFont="1"/>
    <xf borderId="54" fillId="2" fontId="14" numFmtId="0" xfId="0" applyBorder="1" applyFont="1"/>
    <xf borderId="1" fillId="2" fontId="8" numFmtId="0" xfId="0" applyBorder="1" applyFont="1"/>
    <xf borderId="26" fillId="3" fontId="8" numFmtId="0" xfId="0" applyAlignment="1" applyBorder="1" applyFont="1">
      <alignment vertical="bottom"/>
    </xf>
    <xf borderId="31" fillId="3" fontId="8" numFmtId="0" xfId="0" applyAlignment="1" applyBorder="1" applyFont="1">
      <alignment vertical="bottom"/>
    </xf>
    <xf borderId="10" fillId="3" fontId="8" numFmtId="0" xfId="0" applyBorder="1" applyFont="1"/>
    <xf borderId="15" fillId="3" fontId="8" numFmtId="0" xfId="0" applyBorder="1" applyFont="1"/>
    <xf borderId="53" fillId="3" fontId="8" numFmtId="0" xfId="0" applyBorder="1" applyFont="1"/>
    <xf borderId="54" fillId="2" fontId="8" numFmtId="0" xfId="0" applyBorder="1" applyFont="1"/>
    <xf borderId="0" fillId="2" fontId="37" numFmtId="0" xfId="0" applyAlignment="1" applyFont="1">
      <alignment readingOrder="0" shrinkToFit="0" wrapText="1"/>
    </xf>
    <xf borderId="122" fillId="2" fontId="37" numFmtId="0" xfId="0" applyAlignment="1" applyBorder="1" applyFont="1">
      <alignment readingOrder="0" shrinkToFit="0" wrapText="1"/>
    </xf>
    <xf borderId="122" fillId="0" fontId="2" numFmtId="0" xfId="0" applyBorder="1" applyFont="1"/>
    <xf borderId="0" fillId="2" fontId="14" numFmtId="0" xfId="0" applyFont="1"/>
    <xf borderId="123" fillId="3" fontId="14" numFmtId="0" xfId="0" applyBorder="1" applyFont="1"/>
    <xf borderId="124" fillId="0" fontId="14" numFmtId="0" xfId="0" applyBorder="1" applyFont="1"/>
    <xf borderId="125" fillId="0" fontId="14" numFmtId="0" xfId="0" applyBorder="1" applyFont="1"/>
    <xf borderId="126" fillId="0" fontId="14" numFmtId="0" xfId="0" applyBorder="1" applyFont="1"/>
    <xf borderId="127" fillId="0" fontId="14" numFmtId="0" xfId="0" applyBorder="1" applyFont="1"/>
    <xf borderId="104" fillId="3" fontId="14" numFmtId="0" xfId="0" applyBorder="1" applyFont="1"/>
    <xf borderId="31" fillId="3" fontId="46" numFmtId="0" xfId="0" applyAlignment="1" applyBorder="1" applyFont="1">
      <alignment readingOrder="0" shrinkToFit="0" vertical="center" wrapText="1"/>
    </xf>
    <xf borderId="29" fillId="0" fontId="14" numFmtId="0" xfId="0" applyBorder="1" applyFont="1"/>
    <xf borderId="30" fillId="0" fontId="14" numFmtId="0" xfId="0" applyBorder="1" applyFont="1"/>
    <xf borderId="0" fillId="2" fontId="8" numFmtId="0" xfId="0" applyFont="1"/>
    <xf borderId="104" fillId="3" fontId="8" numFmtId="0" xfId="0" applyBorder="1" applyFont="1"/>
    <xf borderId="0" fillId="0" fontId="47" numFmtId="0" xfId="0" applyFont="1"/>
    <xf borderId="0" fillId="0" fontId="43" numFmtId="0" xfId="0" applyFont="1"/>
    <xf borderId="0" fillId="2" fontId="8" numFmtId="0" xfId="0" applyAlignment="1" applyFont="1">
      <alignment vertical="center"/>
    </xf>
    <xf borderId="104" fillId="3" fontId="8" numFmtId="0" xfId="0" applyAlignment="1" applyBorder="1" applyFont="1">
      <alignment vertical="center"/>
    </xf>
    <xf borderId="106" fillId="0" fontId="40" numFmtId="0" xfId="0" applyAlignment="1" applyBorder="1" applyFont="1">
      <alignment readingOrder="0" shrinkToFit="0" vertical="center" wrapText="1"/>
    </xf>
    <xf borderId="107" fillId="0" fontId="41" numFmtId="171" xfId="0" applyAlignment="1" applyBorder="1" applyFont="1" applyNumberFormat="1">
      <alignment vertical="center"/>
    </xf>
    <xf borderId="108" fillId="0" fontId="41" numFmtId="171" xfId="0" applyAlignment="1" applyBorder="1" applyFont="1" applyNumberFormat="1">
      <alignment vertical="center"/>
    </xf>
    <xf borderId="0" fillId="2" fontId="14" numFmtId="0" xfId="0" applyAlignment="1" applyFont="1">
      <alignment vertical="center"/>
    </xf>
    <xf borderId="110" fillId="10" fontId="48" numFmtId="171" xfId="0" applyAlignment="1" applyBorder="1" applyFont="1" applyNumberFormat="1">
      <alignment horizontal="left" vertical="center"/>
    </xf>
    <xf borderId="110" fillId="10" fontId="41" numFmtId="171" xfId="0" applyAlignment="1" applyBorder="1" applyFont="1" applyNumberFormat="1">
      <alignment horizontal="left" vertical="center"/>
    </xf>
    <xf borderId="111" fillId="10" fontId="48" numFmtId="171" xfId="0" applyAlignment="1" applyBorder="1" applyFont="1" applyNumberFormat="1">
      <alignment horizontal="left" vertical="center"/>
    </xf>
    <xf borderId="112" fillId="0" fontId="49" numFmtId="0" xfId="0" applyAlignment="1" applyBorder="1" applyFont="1">
      <alignment horizontal="left" shrinkToFit="0" vertical="center" wrapText="1"/>
    </xf>
    <xf borderId="113" fillId="0" fontId="49" numFmtId="171" xfId="0" applyAlignment="1" applyBorder="1" applyFont="1" applyNumberFormat="1">
      <alignment horizontal="left" vertical="center"/>
    </xf>
    <xf borderId="114" fillId="0" fontId="50" numFmtId="171" xfId="0" applyAlignment="1" applyBorder="1" applyFont="1" applyNumberFormat="1">
      <alignment horizontal="left" vertical="center"/>
    </xf>
    <xf borderId="0" fillId="2" fontId="14" numFmtId="0" xfId="0" applyAlignment="1" applyFont="1">
      <alignment vertical="center"/>
    </xf>
    <xf borderId="117" fillId="10" fontId="41" numFmtId="171" xfId="0" applyAlignment="1" applyBorder="1" applyFont="1" applyNumberFormat="1">
      <alignment horizontal="left" vertical="center"/>
    </xf>
    <xf borderId="117" fillId="10" fontId="40" numFmtId="171" xfId="0" applyAlignment="1" applyBorder="1" applyFont="1" applyNumberFormat="1">
      <alignment horizontal="left" vertical="center"/>
    </xf>
    <xf borderId="118" fillId="10" fontId="45" numFmtId="171" xfId="0" applyAlignment="1" applyBorder="1" applyFont="1" applyNumberFormat="1">
      <alignment horizontal="left" vertical="center"/>
    </xf>
    <xf borderId="0" fillId="3" fontId="8" numFmtId="0" xfId="0" applyFont="1"/>
    <xf borderId="105" fillId="3" fontId="8" numFmtId="0" xfId="0" applyBorder="1" applyFont="1"/>
    <xf borderId="119" fillId="3" fontId="51" numFmtId="0" xfId="0" applyBorder="1" applyFont="1"/>
    <xf borderId="120" fillId="3" fontId="8" numFmtId="0" xfId="0" applyBorder="1" applyFont="1"/>
    <xf borderId="121" fillId="3" fontId="8" numFmtId="0" xfId="0" applyBorder="1" applyFont="1"/>
    <xf borderId="0" fillId="11" fontId="1" numFmtId="0" xfId="0" applyFill="1" applyFont="1"/>
    <xf borderId="1" fillId="2" fontId="52" numFmtId="0" xfId="0" applyBorder="1" applyFont="1"/>
    <xf borderId="3" fillId="2" fontId="52" numFmtId="0" xfId="0" applyBorder="1" applyFont="1"/>
    <xf borderId="8" fillId="3" fontId="52" numFmtId="0" xfId="0" applyBorder="1" applyFont="1"/>
    <xf borderId="26" fillId="3" fontId="52" numFmtId="0" xfId="0" applyBorder="1" applyFont="1"/>
    <xf borderId="31" fillId="3" fontId="52" numFmtId="0" xfId="0" applyBorder="1" applyFont="1"/>
    <xf borderId="10" fillId="3" fontId="52" numFmtId="0" xfId="0" applyBorder="1" applyFont="1"/>
    <xf borderId="7" fillId="2" fontId="52" numFmtId="0" xfId="0" applyBorder="1" applyFont="1"/>
    <xf borderId="54" fillId="2" fontId="52" numFmtId="0" xfId="0" applyBorder="1" applyFont="1"/>
    <xf borderId="98" fillId="2" fontId="1" numFmtId="0" xfId="0" applyBorder="1" applyFont="1"/>
    <xf borderId="1" fillId="2" fontId="53" numFmtId="0" xfId="0" applyAlignment="1" applyBorder="1" applyFont="1">
      <alignment readingOrder="0" shrinkToFit="0" wrapText="1"/>
    </xf>
    <xf borderId="2" fillId="2" fontId="53" numFmtId="0" xfId="0" applyAlignment="1" applyBorder="1" applyFont="1">
      <alignment readingOrder="0" shrinkToFit="0" wrapText="1"/>
    </xf>
    <xf borderId="101" fillId="3" fontId="1" numFmtId="0" xfId="0" applyBorder="1" applyFont="1"/>
    <xf borderId="102" fillId="0" fontId="1" numFmtId="0" xfId="0" applyBorder="1" applyFont="1"/>
    <xf borderId="103" fillId="0" fontId="1" numFmtId="0" xfId="0" applyBorder="1" applyFont="1"/>
    <xf borderId="104" fillId="3" fontId="54" numFmtId="0" xfId="0" applyAlignment="1" applyBorder="1" applyFont="1">
      <alignment readingOrder="0" shrinkToFit="0" vertical="center" wrapText="1"/>
    </xf>
    <xf borderId="105" fillId="0" fontId="1" numFmtId="0" xfId="0" applyBorder="1" applyFont="1"/>
    <xf borderId="104" fillId="3" fontId="1" numFmtId="0" xfId="0" applyBorder="1" applyFont="1"/>
    <xf borderId="104" fillId="3" fontId="42" numFmtId="0" xfId="0" applyBorder="1" applyFont="1"/>
    <xf borderId="104" fillId="3" fontId="40" numFmtId="0" xfId="0" applyAlignment="1" applyBorder="1" applyFont="1">
      <alignment readingOrder="0" shrinkToFit="0" vertical="center" wrapText="1"/>
    </xf>
    <xf borderId="1" fillId="2" fontId="1" numFmtId="0" xfId="0" applyAlignment="1" applyBorder="1" applyFont="1">
      <alignment vertical="center"/>
    </xf>
    <xf borderId="104" fillId="3" fontId="41" numFmtId="0" xfId="0" applyAlignment="1" applyBorder="1" applyFont="1">
      <alignment readingOrder="0" shrinkToFit="0" vertical="center" wrapText="1"/>
    </xf>
    <xf borderId="109" fillId="10" fontId="41" numFmtId="0" xfId="0" applyAlignment="1" applyBorder="1" applyFont="1">
      <alignment readingOrder="0" shrinkToFit="0" vertical="center" wrapText="1"/>
    </xf>
    <xf borderId="110" fillId="10" fontId="48" numFmtId="170" xfId="0" applyAlignment="1" applyBorder="1" applyFont="1" applyNumberFormat="1">
      <alignment horizontal="left" vertical="center"/>
    </xf>
    <xf borderId="111" fillId="10" fontId="48" numFmtId="170" xfId="0" applyAlignment="1" applyBorder="1" applyFont="1" applyNumberFormat="1">
      <alignment horizontal="left" vertical="center"/>
    </xf>
    <xf borderId="104" fillId="3" fontId="43" numFmtId="0" xfId="0" applyAlignment="1" applyBorder="1" applyFont="1">
      <alignment horizontal="left" shrinkToFit="0" vertical="center" wrapText="1"/>
    </xf>
    <xf borderId="114" fillId="0" fontId="50" numFmtId="170" xfId="0" applyAlignment="1" applyBorder="1" applyFont="1" applyNumberFormat="1">
      <alignment horizontal="left" vertical="center"/>
    </xf>
    <xf borderId="116" fillId="10" fontId="41" numFmtId="0" xfId="0" applyAlignment="1" applyBorder="1" applyFont="1">
      <alignment readingOrder="0" shrinkToFit="0" vertical="center" wrapText="1"/>
    </xf>
    <xf borderId="119" fillId="0" fontId="8" numFmtId="0" xfId="0" applyBorder="1" applyFont="1"/>
    <xf borderId="120" fillId="0" fontId="8" numFmtId="0" xfId="0" applyBorder="1" applyFont="1"/>
    <xf borderId="121" fillId="0"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ARR Bridge (Jun-22)</a:t>
            </a:r>
          </a:p>
        </c:rich>
      </c:tx>
      <c:overlay val="0"/>
    </c:title>
    <c:plotArea>
      <c:layout/>
      <c:barChart>
        <c:barDir val="col"/>
        <c:grouping val="stacked"/>
        <c:ser>
          <c:idx val="0"/>
          <c:order val="0"/>
          <c:tx>
            <c:v>Base</c:v>
          </c:tx>
          <c:spPr>
            <a:solidFill>
              <a:srgbClr val="B4CDFF"/>
            </a:solidFill>
            <a:ln cmpd="sng">
              <a:solidFill>
                <a:srgbClr val="000000"/>
              </a:solidFill>
            </a:ln>
          </c:spPr>
          <c:dPt>
            <c:idx val="0"/>
          </c:dPt>
          <c:dPt>
            <c:idx val="4"/>
          </c:dPt>
          <c:dPt>
            <c:idx val="7"/>
          </c:dPt>
          <c:dLbls>
            <c:dLbl>
              <c:idx val="0"/>
              <c:numFmt formatCode="General" sourceLinked="1"/>
              <c:txPr>
                <a:bodyPr/>
                <a:lstStyle/>
                <a:p>
                  <a:pPr lvl="0">
                    <a:defRPr b="1" i="0" sz="900">
                      <a:latin typeface="+mn-lt"/>
                    </a:defRPr>
                  </a:pPr>
                </a:p>
              </c:txPr>
              <c:showLegendKey val="0"/>
              <c:showVal val="1"/>
              <c:showCatName val="0"/>
              <c:showSerName val="0"/>
              <c:showPercent val="0"/>
              <c:showBubbleSize val="0"/>
            </c:dLbl>
            <c:dLbl>
              <c:idx val="4"/>
              <c:numFmt formatCode="General" sourceLinked="1"/>
              <c:txPr>
                <a:bodyPr/>
                <a:lstStyle/>
                <a:p>
                  <a:pPr lvl="0">
                    <a:defRPr b="1" i="0" sz="900">
                      <a:latin typeface="+mn-lt"/>
                    </a:defRPr>
                  </a:pPr>
                </a:p>
              </c:txPr>
              <c:showLegendKey val="0"/>
              <c:showVal val="1"/>
              <c:showCatName val="0"/>
              <c:showSerName val="0"/>
              <c:showPercent val="0"/>
              <c:showBubbleSize val="0"/>
            </c:dLbl>
            <c:dLbl>
              <c:idx val="7"/>
              <c:numFmt formatCode="General" sourceLinked="1"/>
              <c:txPr>
                <a:bodyPr/>
                <a:lstStyle/>
                <a:p>
                  <a:pPr lvl="0">
                    <a:defRPr b="1" i="0" sz="900">
                      <a:latin typeface="+mn-lt"/>
                    </a:defRPr>
                  </a:pPr>
                </a:p>
              </c:txPr>
              <c:showLegendKey val="0"/>
              <c:showVal val="1"/>
              <c:showCatName val="0"/>
              <c:showSerName val="0"/>
              <c:showPercent val="0"/>
              <c:showBubbleSize val="0"/>
            </c:dLbl>
            <c:numFmt formatCode="General" sourceLinked="1"/>
            <c:txPr>
              <a:bodyPr/>
              <a:lstStyle/>
              <a:p>
                <a:pPr lvl="0">
                  <a:defRPr b="1" i="0" sz="900">
                    <a:latin typeface="+mn-lt"/>
                  </a:defRPr>
                </a:pPr>
              </a:p>
            </c:txPr>
            <c:showLegendKey val="0"/>
            <c:showVal val="1"/>
            <c:showCatName val="0"/>
            <c:showSerName val="0"/>
            <c:showPercent val="0"/>
            <c:showBubbleSize val="0"/>
          </c:dLbls>
          <c:cat>
            <c:strRef>
              <c:f>'Revenue Bridge'!$C$9:$C$16</c:f>
            </c:strRef>
          </c:cat>
          <c:val>
            <c:numRef>
              <c:f>'Revenue Bridge'!$D$9:$D$16</c:f>
              <c:numCache/>
            </c:numRef>
          </c:val>
        </c:ser>
        <c:ser>
          <c:idx val="1"/>
          <c:order val="1"/>
          <c:tx>
            <c:v>Fall</c:v>
          </c:tx>
          <c:spPr>
            <a:solidFill>
              <a:srgbClr val="FFB9B9"/>
            </a:solidFill>
            <a:ln cmpd="sng">
              <a:solidFill>
                <a:srgbClr val="000000"/>
              </a:solidFill>
            </a:ln>
          </c:spPr>
          <c:dPt>
            <c:idx val="0"/>
          </c:dPt>
          <c:dPt>
            <c:idx val="1"/>
          </c:dPt>
          <c:dPt>
            <c:idx val="2"/>
          </c:dPt>
          <c:dPt>
            <c:idx val="3"/>
          </c:dPt>
          <c:dPt>
            <c:idx val="4"/>
          </c:dPt>
          <c:dPt>
            <c:idx val="5"/>
          </c:dPt>
          <c:dPt>
            <c:idx val="6"/>
          </c:dPt>
          <c:dLbls>
            <c:numFmt formatCode="General" sourceLinked="1"/>
            <c:txPr>
              <a:bodyPr/>
              <a:lstStyle/>
              <a:p>
                <a:pPr lvl="0">
                  <a:defRPr b="1" i="0" sz="900">
                    <a:latin typeface="+mn-lt"/>
                  </a:defRPr>
                </a:pPr>
              </a:p>
            </c:txPr>
            <c:showLegendKey val="0"/>
            <c:showVal val="1"/>
            <c:showCatName val="0"/>
            <c:showSerName val="0"/>
            <c:showPercent val="0"/>
            <c:showBubbleSize val="0"/>
          </c:dLbls>
          <c:cat>
            <c:strRef>
              <c:f>'Revenue Bridge'!$C$9:$C$16</c:f>
            </c:strRef>
          </c:cat>
          <c:val>
            <c:numRef>
              <c:f>'Revenue Bridge'!$E$9:$E$16</c:f>
              <c:numCache/>
            </c:numRef>
          </c:val>
        </c:ser>
        <c:ser>
          <c:idx val="2"/>
          <c:order val="2"/>
          <c:tx>
            <c:v>Rise</c:v>
          </c:tx>
          <c:spPr>
            <a:solidFill>
              <a:srgbClr val="AAE1BA"/>
            </a:solidFill>
            <a:ln cmpd="sng">
              <a:solidFill>
                <a:srgbClr val="000000"/>
              </a:solidFill>
            </a:ln>
          </c:spPr>
          <c:dPt>
            <c:idx val="0"/>
          </c:dPt>
          <c:dPt>
            <c:idx val="4"/>
          </c:dPt>
          <c:dPt>
            <c:idx val="5"/>
          </c:dPt>
          <c:dPt>
            <c:idx val="6"/>
          </c:dPt>
          <c:dLbls>
            <c:numFmt formatCode="General" sourceLinked="1"/>
            <c:txPr>
              <a:bodyPr/>
              <a:lstStyle/>
              <a:p>
                <a:pPr lvl="0">
                  <a:defRPr b="1" i="0" sz="900">
                    <a:latin typeface="+mn-lt"/>
                  </a:defRPr>
                </a:pPr>
              </a:p>
            </c:txPr>
            <c:showLegendKey val="0"/>
            <c:showVal val="1"/>
            <c:showCatName val="0"/>
            <c:showSerName val="0"/>
            <c:showPercent val="0"/>
            <c:showBubbleSize val="0"/>
          </c:dLbls>
          <c:cat>
            <c:strRef>
              <c:f>'Revenue Bridge'!$C$9:$C$16</c:f>
            </c:strRef>
          </c:cat>
          <c:val>
            <c:numRef>
              <c:f>'Revenue Bridge'!$F$9:$F$16</c:f>
              <c:numCache/>
            </c:numRef>
          </c:val>
        </c:ser>
        <c:ser>
          <c:idx val="3"/>
          <c:order val="3"/>
          <c:tx>
            <c:v>Change</c:v>
          </c:tx>
          <c:spPr>
            <a:solidFill>
              <a:srgbClr val="FFFFFF"/>
            </a:solidFill>
            <a:ln cmpd="sng">
              <a:solidFill>
                <a:srgbClr val="000000"/>
              </a:solidFill>
            </a:ln>
          </c:spPr>
          <c:cat>
            <c:strRef>
              <c:f>'Revenue Bridge'!$C$9:$C$16</c:f>
            </c:strRef>
          </c:cat>
          <c:val>
            <c:numRef>
              <c:f>'Revenue Bridge'!$G$9:$G$16</c:f>
              <c:numCache/>
            </c:numRef>
          </c:val>
        </c:ser>
        <c:overlap val="100"/>
        <c:axId val="1149494685"/>
        <c:axId val="565216032"/>
      </c:barChart>
      <c:catAx>
        <c:axId val="114949468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565216032"/>
      </c:catAx>
      <c:valAx>
        <c:axId val="56521603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49494685"/>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757575"/>
                </a:solidFill>
                <a:latin typeface="Roboto"/>
              </a:defRPr>
            </a:pPr>
            <a:r>
              <a:rPr b="0" i="0" sz="1600">
                <a:solidFill>
                  <a:srgbClr val="757575"/>
                </a:solidFill>
                <a:latin typeface="Roboto"/>
              </a:rPr>
              <a:t>Cash Burn Bridge (Jun-22)</a:t>
            </a:r>
          </a:p>
        </c:rich>
      </c:tx>
      <c:overlay val="0"/>
    </c:title>
    <c:plotArea>
      <c:layout/>
      <c:barChart>
        <c:barDir val="col"/>
        <c:grouping val="stacked"/>
        <c:ser>
          <c:idx val="0"/>
          <c:order val="0"/>
          <c:tx>
            <c:v>Base</c:v>
          </c:tx>
          <c:spPr>
            <a:solidFill>
              <a:srgbClr val="B4CDFF"/>
            </a:solidFill>
            <a:ln cmpd="sng">
              <a:solidFill>
                <a:srgbClr val="000000"/>
              </a:solidFill>
            </a:ln>
          </c:spPr>
          <c:dPt>
            <c:idx val="0"/>
            <c:spPr>
              <a:solidFill>
                <a:srgbClr val="B4CDFF"/>
              </a:solidFill>
              <a:ln cmpd="sng">
                <a:solidFill>
                  <a:srgbClr val="000000"/>
                </a:solidFill>
              </a:ln>
            </c:spPr>
          </c:dPt>
          <c:dPt>
            <c:idx val="1"/>
          </c:dPt>
          <c:dPt>
            <c:idx val="2"/>
          </c:dPt>
          <c:dPt>
            <c:idx val="3"/>
            <c:spPr>
              <a:solidFill>
                <a:srgbClr val="B4CDFF"/>
              </a:solidFill>
              <a:ln cmpd="sng">
                <a:solidFill>
                  <a:srgbClr val="000000"/>
                </a:solidFill>
              </a:ln>
            </c:spPr>
          </c:dPt>
          <c:dPt>
            <c:idx val="4"/>
          </c:dPt>
          <c:dPt>
            <c:idx val="5"/>
          </c:dPt>
          <c:dPt>
            <c:idx val="6"/>
            <c:spPr>
              <a:solidFill>
                <a:srgbClr val="B4CDFF"/>
              </a:solidFill>
              <a:ln cmpd="sng">
                <a:solidFill>
                  <a:srgbClr val="000000"/>
                </a:solidFill>
              </a:ln>
            </c:spPr>
          </c:dPt>
          <c:dLbls>
            <c:dLbl>
              <c:idx val="0"/>
              <c:numFmt formatCode="General" sourceLinked="1"/>
              <c:txPr>
                <a:bodyPr/>
                <a:lstStyle/>
                <a:p>
                  <a:pPr lvl="0">
                    <a:defRPr b="1" i="0" sz="900">
                      <a:latin typeface="+mn-lt"/>
                    </a:defRPr>
                  </a:pPr>
                </a:p>
              </c:txPr>
              <c:showLegendKey val="0"/>
              <c:showVal val="1"/>
              <c:showCatName val="0"/>
              <c:showSerName val="0"/>
              <c:showPercent val="0"/>
              <c:showBubbleSize val="0"/>
            </c:dLbl>
            <c:dLbl>
              <c:idx val="1"/>
              <c:numFmt formatCode="General" sourceLinked="1"/>
              <c:txPr>
                <a:bodyPr/>
                <a:lstStyle/>
                <a:p>
                  <a:pPr lvl="0">
                    <a:defRPr>
                      <a:latin typeface="Roboto"/>
                    </a:defRPr>
                  </a:pPr>
                </a:p>
              </c:txPr>
              <c:showLegendKey val="0"/>
              <c:showVal val="1"/>
              <c:showCatName val="0"/>
              <c:showSerName val="0"/>
              <c:showPercent val="0"/>
              <c:showBubbleSize val="0"/>
            </c:dLbl>
            <c:dLbl>
              <c:idx val="2"/>
              <c:numFmt formatCode="General" sourceLinked="1"/>
              <c:txPr>
                <a:bodyPr/>
                <a:lstStyle/>
                <a:p>
                  <a:pPr lvl="0">
                    <a:defRPr>
                      <a:latin typeface="Roboto"/>
                    </a:defRPr>
                  </a:pPr>
                </a:p>
              </c:txPr>
              <c:showLegendKey val="0"/>
              <c:showVal val="1"/>
              <c:showCatName val="0"/>
              <c:showSerName val="0"/>
              <c:showPercent val="0"/>
              <c:showBubbleSize val="0"/>
            </c:dLbl>
            <c:dLbl>
              <c:idx val="3"/>
              <c:numFmt formatCode="General" sourceLinked="1"/>
              <c:txPr>
                <a:bodyPr/>
                <a:lstStyle/>
                <a:p>
                  <a:pPr lvl="0">
                    <a:defRPr b="1" i="0" sz="900">
                      <a:latin typeface="Roboto"/>
                    </a:defRPr>
                  </a:pPr>
                </a:p>
              </c:txPr>
              <c:showLegendKey val="0"/>
              <c:showVal val="1"/>
              <c:showCatName val="0"/>
              <c:showSerName val="0"/>
              <c:showPercent val="0"/>
              <c:showBubbleSize val="0"/>
            </c:dLbl>
            <c:dLbl>
              <c:idx val="4"/>
              <c:numFmt formatCode="General" sourceLinked="1"/>
              <c:txPr>
                <a:bodyPr/>
                <a:lstStyle/>
                <a:p>
                  <a:pPr lvl="0">
                    <a:defRPr>
                      <a:latin typeface="Roboto"/>
                    </a:defRPr>
                  </a:pPr>
                </a:p>
              </c:txPr>
              <c:showLegendKey val="0"/>
              <c:showVal val="1"/>
              <c:showCatName val="0"/>
              <c:showSerName val="0"/>
              <c:showPercent val="0"/>
              <c:showBubbleSize val="0"/>
            </c:dLbl>
            <c:dLbl>
              <c:idx val="5"/>
              <c:numFmt formatCode="General" sourceLinked="1"/>
              <c:txPr>
                <a:bodyPr/>
                <a:lstStyle/>
                <a:p>
                  <a:pPr lvl="0">
                    <a:defRPr>
                      <a:latin typeface="Roboto"/>
                    </a:defRPr>
                  </a:pPr>
                </a:p>
              </c:txPr>
              <c:showLegendKey val="0"/>
              <c:showVal val="1"/>
              <c:showCatName val="0"/>
              <c:showSerName val="0"/>
              <c:showPercent val="0"/>
              <c:showBubbleSize val="0"/>
            </c:dLbl>
            <c:dLbl>
              <c:idx val="6"/>
              <c:numFmt formatCode="General" sourceLinked="1"/>
              <c:txPr>
                <a:bodyPr/>
                <a:lstStyle/>
                <a:p>
                  <a:pPr lvl="0">
                    <a:defRPr b="1" i="0" sz="900">
                      <a:latin typeface="Roboto"/>
                    </a:defRPr>
                  </a:pPr>
                </a:p>
              </c:txPr>
              <c:showLegendKey val="0"/>
              <c:showVal val="1"/>
              <c:showCatName val="0"/>
              <c:showSerName val="0"/>
              <c:showPercent val="0"/>
              <c:showBubbleSize val="0"/>
            </c:dLbl>
            <c:numFmt formatCode="General" sourceLinked="1"/>
            <c:txPr>
              <a:bodyPr/>
              <a:lstStyle/>
              <a:p>
                <a:pPr lvl="0">
                  <a:defRPr b="1" i="0" sz="900">
                    <a:latin typeface="+mn-lt"/>
                  </a:defRPr>
                </a:pPr>
              </a:p>
            </c:txPr>
            <c:showLegendKey val="0"/>
            <c:showVal val="1"/>
            <c:showCatName val="0"/>
            <c:showSerName val="0"/>
            <c:showPercent val="0"/>
            <c:showBubbleSize val="0"/>
          </c:dLbls>
          <c:cat>
            <c:strRef>
              <c:f>'P&amp;L Waterfall'!$C$9:$C$15</c:f>
            </c:strRef>
          </c:cat>
          <c:val>
            <c:numRef>
              <c:f>'P&amp;L Waterfall'!$D$9:$D$15</c:f>
              <c:numCache/>
            </c:numRef>
          </c:val>
        </c:ser>
        <c:ser>
          <c:idx val="1"/>
          <c:order val="1"/>
          <c:tx>
            <c:v>Fall</c:v>
          </c:tx>
          <c:spPr>
            <a:solidFill>
              <a:srgbClr val="FFB9B9"/>
            </a:solidFill>
            <a:ln cmpd="sng" w="9525">
              <a:solidFill>
                <a:srgbClr val="000000"/>
              </a:solidFill>
            </a:ln>
          </c:spPr>
          <c:dPt>
            <c:idx val="0"/>
          </c:dPt>
          <c:dPt>
            <c:idx val="3"/>
          </c:dPt>
          <c:dLbls>
            <c:dLbl>
              <c:idx val="3"/>
              <c:layout>
                <c:manualLayout>
                  <c:xMode val="edge"/>
                  <c:yMode val="edge"/>
                  <c:x val="0.4963839580200544"/>
                  <c:y val="0.2679288582903041"/>
                </c:manualLayout>
              </c:layout>
              <c:numFmt formatCode="General" sourceLinked="1"/>
              <c:txPr>
                <a:bodyPr/>
                <a:lstStyle/>
                <a:p>
                  <a:pPr lvl="0">
                    <a:defRPr b="1" i="0" sz="900">
                      <a:latin typeface="+mn-lt"/>
                    </a:defRPr>
                  </a:pPr>
                </a:p>
              </c:txPr>
              <c:showLegendKey val="0"/>
              <c:showVal val="1"/>
              <c:showCatName val="0"/>
              <c:showSerName val="0"/>
              <c:showPercent val="0"/>
              <c:showBubbleSize val="0"/>
            </c:dLbl>
            <c:numFmt formatCode="General" sourceLinked="1"/>
            <c:txPr>
              <a:bodyPr/>
              <a:lstStyle/>
              <a:p>
                <a:pPr lvl="0">
                  <a:defRPr b="1" i="0" sz="900">
                    <a:latin typeface="+mn-lt"/>
                  </a:defRPr>
                </a:pPr>
              </a:p>
            </c:txPr>
            <c:showLegendKey val="0"/>
            <c:showVal val="1"/>
            <c:showCatName val="0"/>
            <c:showSerName val="0"/>
            <c:showPercent val="0"/>
            <c:showBubbleSize val="0"/>
          </c:dLbls>
          <c:cat>
            <c:strRef>
              <c:f>'P&amp;L Waterfall'!$C$9:$C$15</c:f>
            </c:strRef>
          </c:cat>
          <c:val>
            <c:numRef>
              <c:f>'P&amp;L Waterfall'!$E$9:$E$15</c:f>
              <c:numCache/>
            </c:numRef>
          </c:val>
        </c:ser>
        <c:ser>
          <c:idx val="2"/>
          <c:order val="2"/>
          <c:tx>
            <c:v>Rise</c:v>
          </c:tx>
          <c:spPr>
            <a:solidFill>
              <a:schemeClr val="accent3"/>
            </a:solidFill>
            <a:ln cmpd="sng">
              <a:solidFill>
                <a:srgbClr val="000000"/>
              </a:solidFill>
            </a:ln>
          </c:spPr>
          <c:cat>
            <c:strRef>
              <c:f>'P&amp;L Waterfall'!$C$9:$C$15</c:f>
            </c:strRef>
          </c:cat>
          <c:val>
            <c:numRef>
              <c:f>'P&amp;L Waterfall'!$F$9:$F$15</c:f>
              <c:numCache/>
            </c:numRef>
          </c:val>
        </c:ser>
        <c:ser>
          <c:idx val="3"/>
          <c:order val="3"/>
          <c:tx>
            <c:strRef>
              <c:f>'P&amp;L Waterfall'!$G$8</c:f>
            </c:strRef>
          </c:tx>
          <c:spPr>
            <a:solidFill>
              <a:srgbClr val="FFFFFF"/>
            </a:solidFill>
            <a:ln cmpd="sng">
              <a:solidFill>
                <a:srgbClr val="000000"/>
              </a:solidFill>
            </a:ln>
          </c:spPr>
          <c:cat>
            <c:strRef>
              <c:f>'P&amp;L Waterfall'!$C$9:$C$15</c:f>
            </c:strRef>
          </c:cat>
          <c:val>
            <c:numRef>
              <c:f>'P&amp;L Waterfall'!$G$9:$G$15</c:f>
              <c:numCache/>
            </c:numRef>
          </c:val>
        </c:ser>
        <c:overlap val="100"/>
        <c:axId val="26212932"/>
        <c:axId val="262195276"/>
      </c:barChart>
      <c:catAx>
        <c:axId val="26212932"/>
        <c:scaling>
          <c:orientation val="minMax"/>
        </c:scaling>
        <c:delete val="0"/>
        <c:axPos val="b"/>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spPr/>
        <c:txPr>
          <a:bodyPr/>
          <a:lstStyle/>
          <a:p>
            <a:pPr lvl="0">
              <a:defRPr b="0" i="0" sz="900">
                <a:solidFill>
                  <a:srgbClr val="000000"/>
                </a:solidFill>
                <a:latin typeface="Roboto"/>
              </a:defRPr>
            </a:pPr>
          </a:p>
        </c:txPr>
        <c:crossAx val="262195276"/>
      </c:catAx>
      <c:valAx>
        <c:axId val="262195276"/>
        <c:scaling>
          <c:orientation val="minMax"/>
        </c:scaling>
        <c:delete val="0"/>
        <c:axPos val="l"/>
        <c:title>
          <c:tx>
            <c:rich>
              <a:bodyPr/>
              <a:lstStyle/>
              <a:p>
                <a:pPr lvl="0">
                  <a:defRPr b="0">
                    <a:solidFill>
                      <a:srgbClr val="000000"/>
                    </a:solidFill>
                    <a:latin typeface="Roboto"/>
                  </a:defRPr>
                </a:pPr>
                <a:r>
                  <a:rPr b="0">
                    <a:solidFill>
                      <a:srgbClr val="000000"/>
                    </a:solidFill>
                    <a:latin typeface="Roboto"/>
                  </a:rPr>
                  <a:t/>
                </a:r>
              </a:p>
            </c:rich>
          </c:tx>
          <c:overlay val="0"/>
        </c:title>
        <c:numFmt formatCode="#,##0.00;(#,##0.00)" sourceLinked="0"/>
        <c:majorTickMark val="none"/>
        <c:minorTickMark val="none"/>
        <c:tickLblPos val="nextTo"/>
        <c:spPr>
          <a:ln/>
        </c:spPr>
        <c:txPr>
          <a:bodyPr/>
          <a:lstStyle/>
          <a:p>
            <a:pPr lvl="0">
              <a:defRPr b="0" sz="1000">
                <a:solidFill>
                  <a:srgbClr val="000000"/>
                </a:solidFill>
                <a:latin typeface="Roboto"/>
              </a:defRPr>
            </a:pPr>
          </a:p>
        </c:txPr>
        <c:crossAx val="26212932"/>
      </c:valAx>
    </c:plotArea>
    <c:legend>
      <c:legendPos val="b"/>
      <c:overlay val="0"/>
      <c:txPr>
        <a:bodyPr/>
        <a:lstStyle/>
        <a:p>
          <a:pPr lvl="0">
            <a:defRPr b="0">
              <a:solidFill>
                <a:srgbClr val="1A1A1A"/>
              </a:solidFill>
              <a:latin typeface="Roboto"/>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757575"/>
                </a:solidFill>
                <a:latin typeface="Roboto"/>
              </a:defRPr>
            </a:pPr>
            <a:r>
              <a:rPr b="0" i="0" sz="1600">
                <a:solidFill>
                  <a:srgbClr val="757575"/>
                </a:solidFill>
                <a:latin typeface="Roboto"/>
              </a:rPr>
              <a:t>Sales Pipeline Waterfall (Jun-22)</a:t>
            </a:r>
          </a:p>
        </c:rich>
      </c:tx>
      <c:overlay val="0"/>
    </c:title>
    <c:plotArea>
      <c:layout/>
      <c:barChart>
        <c:barDir val="col"/>
        <c:grouping val="stacked"/>
        <c:ser>
          <c:idx val="0"/>
          <c:order val="0"/>
          <c:tx>
            <c:v>Base</c:v>
          </c:tx>
          <c:spPr>
            <a:solidFill>
              <a:srgbClr val="B4CDFF"/>
            </a:solidFill>
            <a:ln cmpd="sng">
              <a:solidFill>
                <a:srgbClr val="000000"/>
              </a:solidFill>
            </a:ln>
          </c:spPr>
          <c:dPt>
            <c:idx val="0"/>
          </c:dPt>
          <c:dPt>
            <c:idx val="7"/>
          </c:dPt>
          <c:dLbls>
            <c:dLbl>
              <c:idx val="0"/>
              <c:numFmt formatCode="General" sourceLinked="1"/>
              <c:txPr>
                <a:bodyPr/>
                <a:lstStyle/>
                <a:p>
                  <a:pPr lvl="0">
                    <a:defRPr b="1" i="0" sz="900">
                      <a:latin typeface="+mn-lt"/>
                    </a:defRPr>
                  </a:pPr>
                </a:p>
              </c:txPr>
              <c:showLegendKey val="0"/>
              <c:showVal val="1"/>
              <c:showCatName val="0"/>
              <c:showSerName val="0"/>
              <c:showPercent val="0"/>
              <c:showBubbleSize val="0"/>
            </c:dLbl>
            <c:dLbl>
              <c:idx val="7"/>
              <c:numFmt formatCode="General" sourceLinked="1"/>
              <c:txPr>
                <a:bodyPr/>
                <a:lstStyle/>
                <a:p>
                  <a:pPr lvl="0">
                    <a:defRPr b="1" i="0" sz="900">
                      <a:latin typeface="+mn-lt"/>
                    </a:defRPr>
                  </a:pPr>
                </a:p>
              </c:txPr>
              <c:showLegendKey val="0"/>
              <c:showVal val="1"/>
              <c:showCatName val="0"/>
              <c:showSerName val="0"/>
              <c:showPercent val="0"/>
              <c:showBubbleSize val="0"/>
            </c:dLbl>
            <c:numFmt formatCode="General" sourceLinked="1"/>
            <c:txPr>
              <a:bodyPr/>
              <a:lstStyle/>
              <a:p>
                <a:pPr lvl="0">
                  <a:defRPr b="1" i="0" sz="900">
                    <a:latin typeface="+mn-lt"/>
                  </a:defRPr>
                </a:pPr>
              </a:p>
            </c:txPr>
            <c:showLegendKey val="0"/>
            <c:showVal val="1"/>
            <c:showCatName val="0"/>
            <c:showSerName val="0"/>
            <c:showPercent val="0"/>
            <c:showBubbleSize val="0"/>
          </c:dLbls>
          <c:cat>
            <c:strRef>
              <c:f>'Sales Pipeline Waterfall'!$C$9:$C$16</c:f>
            </c:strRef>
          </c:cat>
          <c:val>
            <c:numRef>
              <c:f>'Sales Pipeline Waterfall'!$D$9:$D$16</c:f>
              <c:numCache/>
            </c:numRef>
          </c:val>
        </c:ser>
        <c:ser>
          <c:idx val="1"/>
          <c:order val="1"/>
          <c:tx>
            <c:v>Fall</c:v>
          </c:tx>
          <c:spPr>
            <a:solidFill>
              <a:srgbClr val="FFB9B9"/>
            </a:solidFill>
            <a:ln cmpd="sng">
              <a:solidFill>
                <a:srgbClr val="000000"/>
              </a:solidFill>
            </a:ln>
          </c:spPr>
          <c:dPt>
            <c:idx val="0"/>
          </c:dPt>
          <c:dPt>
            <c:idx val="1"/>
          </c:dPt>
          <c:dPt>
            <c:idx val="2"/>
          </c:dPt>
          <c:dPt>
            <c:idx val="3"/>
          </c:dPt>
          <c:dLbls>
            <c:numFmt formatCode="General" sourceLinked="1"/>
            <c:txPr>
              <a:bodyPr/>
              <a:lstStyle/>
              <a:p>
                <a:pPr lvl="0">
                  <a:defRPr b="1" i="0" sz="900">
                    <a:latin typeface="+mn-lt"/>
                  </a:defRPr>
                </a:pPr>
              </a:p>
            </c:txPr>
            <c:showLegendKey val="0"/>
            <c:showVal val="1"/>
            <c:showCatName val="0"/>
            <c:showSerName val="0"/>
            <c:showPercent val="0"/>
            <c:showBubbleSize val="0"/>
          </c:dLbls>
          <c:cat>
            <c:strRef>
              <c:f>'Sales Pipeline Waterfall'!$C$9:$C$16</c:f>
            </c:strRef>
          </c:cat>
          <c:val>
            <c:numRef>
              <c:f>'Sales Pipeline Waterfall'!$E$9:$E$16</c:f>
              <c:numCache/>
            </c:numRef>
          </c:val>
        </c:ser>
        <c:ser>
          <c:idx val="2"/>
          <c:order val="2"/>
          <c:tx>
            <c:v>Rise</c:v>
          </c:tx>
          <c:spPr>
            <a:solidFill>
              <a:srgbClr val="AAE1BA"/>
            </a:solidFill>
            <a:ln cmpd="sng">
              <a:solidFill>
                <a:srgbClr val="000000"/>
              </a:solidFill>
            </a:ln>
          </c:spPr>
          <c:dPt>
            <c:idx val="0"/>
          </c:dPt>
          <c:dPt>
            <c:idx val="4"/>
          </c:dPt>
          <c:dPt>
            <c:idx val="5"/>
          </c:dPt>
          <c:dPt>
            <c:idx val="6"/>
          </c:dPt>
          <c:dLbls>
            <c:numFmt formatCode="General" sourceLinked="1"/>
            <c:txPr>
              <a:bodyPr/>
              <a:lstStyle/>
              <a:p>
                <a:pPr lvl="0">
                  <a:defRPr b="1" i="0" sz="900">
                    <a:latin typeface="+mn-lt"/>
                  </a:defRPr>
                </a:pPr>
              </a:p>
            </c:txPr>
            <c:showLegendKey val="0"/>
            <c:showVal val="1"/>
            <c:showCatName val="0"/>
            <c:showSerName val="0"/>
            <c:showPercent val="0"/>
            <c:showBubbleSize val="0"/>
          </c:dLbls>
          <c:cat>
            <c:strRef>
              <c:f>'Sales Pipeline Waterfall'!$C$9:$C$16</c:f>
            </c:strRef>
          </c:cat>
          <c:val>
            <c:numRef>
              <c:f>'Sales Pipeline Waterfall'!$F$9:$F$16</c:f>
              <c:numCache/>
            </c:numRef>
          </c:val>
        </c:ser>
        <c:ser>
          <c:idx val="3"/>
          <c:order val="3"/>
          <c:tx>
            <c:v>Change</c:v>
          </c:tx>
          <c:spPr>
            <a:solidFill>
              <a:srgbClr val="FFFFFF"/>
            </a:solidFill>
            <a:ln cmpd="sng">
              <a:solidFill>
                <a:srgbClr val="000000"/>
              </a:solidFill>
            </a:ln>
          </c:spPr>
          <c:dPt>
            <c:idx val="1"/>
          </c:dPt>
          <c:dPt>
            <c:idx val="5"/>
          </c:dPt>
          <c:cat>
            <c:strRef>
              <c:f>'Sales Pipeline Waterfall'!$C$9:$C$16</c:f>
            </c:strRef>
          </c:cat>
          <c:val>
            <c:numRef>
              <c:f>'Sales Pipeline Waterfall'!$G$9:$G$16</c:f>
              <c:numCache/>
            </c:numRef>
          </c:val>
        </c:ser>
        <c:overlap val="100"/>
        <c:axId val="1690660190"/>
        <c:axId val="1964656978"/>
      </c:barChart>
      <c:catAx>
        <c:axId val="169066019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964656978"/>
      </c:catAx>
      <c:valAx>
        <c:axId val="196465697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90660190"/>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1609725</xdr:colOff>
      <xdr:row>4</xdr:row>
      <xdr:rowOff>85725</xdr:rowOff>
    </xdr:from>
    <xdr:ext cx="4067175" cy="30861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1590675</xdr:colOff>
      <xdr:row>4</xdr:row>
      <xdr:rowOff>57150</xdr:rowOff>
    </xdr:from>
    <xdr:ext cx="3695700" cy="2981325"/>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628650</xdr:colOff>
      <xdr:row>3</xdr:row>
      <xdr:rowOff>47625</xdr:rowOff>
    </xdr:from>
    <xdr:ext cx="5819775" cy="3324225"/>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371475</xdr:colOff>
      <xdr:row>16</xdr:row>
      <xdr:rowOff>161925</xdr:rowOff>
    </xdr:from>
    <xdr:ext cx="7258050" cy="38385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1352550</xdr:colOff>
      <xdr:row>1</xdr:row>
      <xdr:rowOff>38100</xdr:rowOff>
    </xdr:from>
    <xdr:ext cx="6705600" cy="381000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16</xdr:row>
      <xdr:rowOff>9525</xdr:rowOff>
    </xdr:from>
    <xdr:ext cx="7258050" cy="420052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47625</xdr:colOff>
      <xdr:row>3</xdr:row>
      <xdr:rowOff>47625</xdr:rowOff>
    </xdr:from>
    <xdr:ext cx="3019425" cy="34099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16</xdr:row>
      <xdr:rowOff>161925</xdr:rowOff>
    </xdr:from>
    <xdr:ext cx="7029450" cy="381952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L4798ICmWVfw2s7Rv2R2S7xVeGHBIFVDd12E2JSEGMQ/copy"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2" width="3.13"/>
    <col customWidth="1" min="3" max="3" width="3.63"/>
    <col customWidth="1" min="4" max="4" width="2.0"/>
    <col customWidth="1" min="5" max="5" width="21.75"/>
    <col customWidth="1" min="6" max="7" width="0.38"/>
    <col customWidth="1" min="8" max="8" width="2.25"/>
    <col customWidth="1" min="10" max="10" width="59.25"/>
    <col customWidth="1" min="11" max="11" width="2.63"/>
    <col customWidth="1" min="12" max="12" width="3.75"/>
    <col customWidth="1" min="13" max="13" width="3.0"/>
    <col customWidth="1" min="14" max="14" width="118.38"/>
  </cols>
  <sheetData>
    <row r="1">
      <c r="A1" s="1"/>
      <c r="B1" s="1"/>
      <c r="C1" s="1"/>
      <c r="D1" s="1"/>
      <c r="E1" s="1"/>
      <c r="F1" s="1"/>
      <c r="G1" s="1"/>
      <c r="H1" s="1"/>
      <c r="I1" s="1"/>
      <c r="J1" s="1"/>
      <c r="K1" s="1"/>
      <c r="L1" s="1"/>
      <c r="M1" s="1"/>
      <c r="N1" s="1"/>
    </row>
    <row r="2">
      <c r="A2" s="1"/>
      <c r="B2" s="1"/>
      <c r="C2" s="2"/>
      <c r="D2" s="2"/>
      <c r="E2" s="2"/>
      <c r="F2" s="2"/>
      <c r="G2" s="2"/>
      <c r="H2" s="2"/>
      <c r="I2" s="2"/>
      <c r="J2" s="2"/>
      <c r="K2" s="2"/>
      <c r="L2" s="2"/>
      <c r="M2" s="1"/>
      <c r="N2" s="1"/>
    </row>
    <row r="3">
      <c r="A3" s="1"/>
      <c r="B3" s="3"/>
      <c r="C3" s="4"/>
      <c r="D3" s="5"/>
      <c r="E3" s="5"/>
      <c r="F3" s="5"/>
      <c r="G3" s="5"/>
      <c r="H3" s="5"/>
      <c r="I3" s="5"/>
      <c r="J3" s="5"/>
      <c r="K3" s="5"/>
      <c r="L3" s="6"/>
      <c r="M3" s="7"/>
      <c r="N3" s="1"/>
    </row>
    <row r="4" ht="5.25" customHeight="1">
      <c r="A4" s="1"/>
      <c r="B4" s="3"/>
      <c r="C4" s="8"/>
      <c r="D4" s="9"/>
      <c r="E4" s="9"/>
      <c r="F4" s="9"/>
      <c r="G4" s="9"/>
      <c r="H4" s="9"/>
      <c r="I4" s="9"/>
      <c r="J4" s="9"/>
      <c r="K4" s="9"/>
      <c r="L4" s="10"/>
      <c r="M4" s="7"/>
      <c r="N4" s="1"/>
    </row>
    <row r="5" ht="33.75" customHeight="1">
      <c r="A5" s="1"/>
      <c r="B5" s="3"/>
      <c r="C5" s="11"/>
      <c r="D5" s="12"/>
      <c r="E5" s="13"/>
      <c r="F5" s="13"/>
      <c r="G5" s="13"/>
      <c r="H5" s="13"/>
      <c r="I5" s="13"/>
      <c r="J5" s="13"/>
      <c r="K5" s="14"/>
      <c r="L5" s="15"/>
      <c r="M5" s="7"/>
      <c r="N5" s="1"/>
    </row>
    <row r="6" ht="222.75" customHeight="1">
      <c r="A6" s="1"/>
      <c r="B6" s="3"/>
      <c r="C6" s="16"/>
      <c r="D6" s="17"/>
      <c r="K6" s="18"/>
      <c r="L6" s="15"/>
      <c r="M6" s="7"/>
      <c r="N6" s="1"/>
    </row>
    <row r="7" ht="2.25" customHeight="1">
      <c r="A7" s="1"/>
      <c r="B7" s="3"/>
      <c r="C7" s="11"/>
      <c r="D7" s="17"/>
      <c r="K7" s="18"/>
      <c r="L7" s="15"/>
      <c r="M7" s="7"/>
      <c r="N7" s="1"/>
    </row>
    <row r="8" ht="2.25" customHeight="1">
      <c r="A8" s="1"/>
      <c r="B8" s="3"/>
      <c r="C8" s="11"/>
      <c r="D8" s="19"/>
      <c r="E8" s="20"/>
      <c r="F8" s="20"/>
      <c r="G8" s="20"/>
      <c r="H8" s="20"/>
      <c r="I8" s="20"/>
      <c r="J8" s="20"/>
      <c r="K8" s="21"/>
      <c r="L8" s="15"/>
      <c r="M8" s="7"/>
      <c r="N8" s="1"/>
    </row>
    <row r="9" ht="22.5" customHeight="1">
      <c r="A9" s="1"/>
      <c r="B9" s="3"/>
      <c r="C9" s="8"/>
      <c r="D9" s="22"/>
      <c r="E9" s="22"/>
      <c r="F9" s="22"/>
      <c r="G9" s="22"/>
      <c r="H9" s="22"/>
      <c r="I9" s="22"/>
      <c r="J9" s="22"/>
      <c r="K9" s="22"/>
      <c r="L9" s="10"/>
      <c r="M9" s="7"/>
      <c r="N9" s="1"/>
    </row>
    <row r="10" ht="25.5" customHeight="1">
      <c r="A10" s="1"/>
      <c r="B10" s="3"/>
      <c r="C10" s="11"/>
      <c r="D10" s="23" t="s">
        <v>0</v>
      </c>
      <c r="E10" s="24"/>
      <c r="F10" s="25"/>
      <c r="G10" s="26"/>
      <c r="H10" s="27"/>
      <c r="I10" s="27"/>
      <c r="J10" s="27"/>
      <c r="K10" s="28"/>
      <c r="L10" s="10"/>
      <c r="M10" s="7"/>
      <c r="N10" s="1"/>
    </row>
    <row r="11" ht="57.75" customHeight="1">
      <c r="A11" s="1"/>
      <c r="B11" s="3"/>
      <c r="C11" s="8"/>
      <c r="D11" s="29" t="s">
        <v>1</v>
      </c>
      <c r="E11" s="30"/>
      <c r="F11" s="30"/>
      <c r="G11" s="30"/>
      <c r="H11" s="30"/>
      <c r="I11" s="30"/>
      <c r="J11" s="31"/>
      <c r="K11" s="32"/>
      <c r="L11" s="10"/>
      <c r="M11" s="7"/>
      <c r="N11" s="1"/>
    </row>
    <row r="12" ht="9.0" customHeight="1">
      <c r="A12" s="1"/>
      <c r="B12" s="3"/>
      <c r="C12" s="8"/>
      <c r="D12" s="32"/>
      <c r="E12" s="32"/>
      <c r="F12" s="32"/>
      <c r="G12" s="32"/>
      <c r="H12" s="32"/>
      <c r="I12" s="32"/>
      <c r="J12" s="32"/>
      <c r="K12" s="33"/>
      <c r="L12" s="10"/>
      <c r="M12" s="7"/>
      <c r="N12" s="1"/>
    </row>
    <row r="13" ht="12.0" customHeight="1">
      <c r="A13" s="1"/>
      <c r="B13" s="3"/>
      <c r="C13" s="8"/>
      <c r="D13" s="34"/>
      <c r="E13" s="33"/>
      <c r="F13" s="35"/>
      <c r="G13" s="35"/>
      <c r="H13" s="35"/>
      <c r="I13" s="35"/>
      <c r="J13" s="36"/>
      <c r="K13" s="37"/>
      <c r="L13" s="10"/>
      <c r="M13" s="7"/>
      <c r="N13" s="1"/>
    </row>
    <row r="14">
      <c r="A14" s="1"/>
      <c r="B14" s="3"/>
      <c r="C14" s="8"/>
      <c r="D14" s="38" t="s">
        <v>2</v>
      </c>
      <c r="E14" s="35"/>
      <c r="F14" s="35"/>
      <c r="G14" s="35"/>
      <c r="H14" s="35"/>
      <c r="I14" s="35"/>
      <c r="J14" s="35"/>
      <c r="K14" s="36"/>
      <c r="L14" s="10"/>
      <c r="M14" s="7"/>
      <c r="N14" s="1"/>
    </row>
    <row r="15" ht="12.0" customHeight="1">
      <c r="A15" s="1"/>
      <c r="B15" s="3"/>
      <c r="C15" s="8"/>
      <c r="D15" s="39"/>
      <c r="E15" s="40"/>
      <c r="F15" s="35"/>
      <c r="G15" s="35"/>
      <c r="H15" s="35"/>
      <c r="I15" s="35"/>
      <c r="J15" s="36"/>
      <c r="K15" s="39"/>
      <c r="L15" s="10"/>
      <c r="M15" s="7"/>
      <c r="N15" s="1"/>
    </row>
    <row r="16">
      <c r="A16" s="1"/>
      <c r="B16" s="3"/>
      <c r="C16" s="8"/>
      <c r="D16" s="41"/>
      <c r="E16" s="41"/>
      <c r="F16" s="41"/>
      <c r="G16" s="41"/>
      <c r="H16" s="41"/>
      <c r="I16" s="41"/>
      <c r="J16" s="41"/>
      <c r="K16" s="41"/>
      <c r="L16" s="10"/>
      <c r="M16" s="7"/>
      <c r="N16" s="1"/>
    </row>
    <row r="17" ht="40.5" customHeight="1">
      <c r="A17" s="1"/>
      <c r="B17" s="3"/>
      <c r="C17" s="11"/>
      <c r="D17" s="42"/>
      <c r="E17" s="43" t="s">
        <v>3</v>
      </c>
      <c r="F17" s="44" t="s">
        <v>4</v>
      </c>
      <c r="G17" s="45"/>
      <c r="H17" s="45"/>
      <c r="I17" s="45" t="s">
        <v>5</v>
      </c>
      <c r="J17" s="45"/>
      <c r="K17" s="46"/>
      <c r="L17" s="15"/>
      <c r="M17" s="7"/>
      <c r="N17" s="1"/>
    </row>
    <row r="18" ht="60.75" customHeight="1">
      <c r="A18" s="1"/>
      <c r="B18" s="3"/>
      <c r="C18" s="11"/>
      <c r="D18" s="47"/>
      <c r="E18" s="48" t="s">
        <v>6</v>
      </c>
      <c r="F18" s="49" t="s">
        <v>4</v>
      </c>
      <c r="G18" s="50"/>
      <c r="H18" s="50"/>
      <c r="I18" s="51" t="s">
        <v>7</v>
      </c>
      <c r="J18" s="52"/>
      <c r="K18" s="53"/>
      <c r="L18" s="15"/>
      <c r="M18" s="7"/>
      <c r="N18" s="1"/>
    </row>
    <row r="19" ht="63.75" customHeight="1">
      <c r="A19" s="1"/>
      <c r="B19" s="3"/>
      <c r="C19" s="11"/>
      <c r="D19" s="54"/>
      <c r="E19" s="55" t="s">
        <v>8</v>
      </c>
      <c r="F19" s="56" t="s">
        <v>4</v>
      </c>
      <c r="G19" s="57"/>
      <c r="H19" s="57"/>
      <c r="I19" s="58" t="s">
        <v>9</v>
      </c>
      <c r="J19" s="59"/>
      <c r="K19" s="60"/>
      <c r="L19" s="15"/>
      <c r="M19" s="7"/>
      <c r="N19" s="1"/>
    </row>
    <row r="20" ht="24.0" customHeight="1">
      <c r="A20" s="1"/>
      <c r="B20" s="3"/>
      <c r="C20" s="61"/>
      <c r="D20" s="62"/>
      <c r="E20" s="62"/>
      <c r="F20" s="62"/>
      <c r="G20" s="62"/>
      <c r="H20" s="62"/>
      <c r="I20" s="62"/>
      <c r="J20" s="62"/>
      <c r="K20" s="62"/>
      <c r="L20" s="63"/>
      <c r="M20" s="7"/>
      <c r="N20" s="1"/>
    </row>
    <row r="21" ht="19.5" customHeight="1">
      <c r="A21" s="1"/>
      <c r="B21" s="1"/>
      <c r="C21" s="64"/>
      <c r="D21" s="64"/>
      <c r="E21" s="64"/>
      <c r="F21" s="64"/>
      <c r="G21" s="64"/>
      <c r="H21" s="64"/>
      <c r="I21" s="64"/>
      <c r="J21" s="64"/>
      <c r="K21" s="64"/>
      <c r="L21" s="64"/>
      <c r="M21" s="1"/>
      <c r="N21" s="1"/>
    </row>
    <row r="22" ht="24.0" customHeight="1">
      <c r="A22" s="1"/>
      <c r="B22" s="1"/>
      <c r="C22" s="1"/>
      <c r="D22" s="1"/>
      <c r="E22" s="1"/>
      <c r="F22" s="1"/>
      <c r="G22" s="1"/>
      <c r="H22" s="1"/>
      <c r="I22" s="1"/>
      <c r="J22" s="1"/>
      <c r="K22" s="1"/>
      <c r="L22" s="1"/>
      <c r="M22" s="1"/>
      <c r="N22" s="1"/>
    </row>
    <row r="23" ht="24.0" customHeight="1">
      <c r="A23" s="1"/>
      <c r="B23" s="1"/>
      <c r="C23" s="1"/>
      <c r="D23" s="1"/>
      <c r="E23" s="1"/>
      <c r="F23" s="1"/>
      <c r="G23" s="1"/>
      <c r="H23" s="1"/>
      <c r="I23" s="1"/>
      <c r="J23" s="1"/>
      <c r="K23" s="1"/>
      <c r="L23" s="1"/>
      <c r="M23" s="1"/>
      <c r="N23" s="1"/>
    </row>
    <row r="24">
      <c r="A24" s="1"/>
      <c r="B24" s="1"/>
      <c r="C24" s="1"/>
      <c r="D24" s="1"/>
      <c r="E24" s="1"/>
      <c r="F24" s="1"/>
      <c r="G24" s="1"/>
      <c r="H24" s="1"/>
      <c r="I24" s="1"/>
      <c r="J24" s="1"/>
      <c r="K24" s="1"/>
      <c r="L24" s="1"/>
      <c r="M24" s="1"/>
      <c r="N24" s="1"/>
    </row>
    <row r="25">
      <c r="A25" s="1"/>
      <c r="B25" s="1"/>
      <c r="C25" s="1"/>
      <c r="D25" s="1"/>
      <c r="E25" s="1"/>
      <c r="F25" s="1"/>
      <c r="G25" s="1"/>
      <c r="H25" s="1"/>
      <c r="I25" s="1"/>
      <c r="J25" s="1"/>
      <c r="K25" s="1"/>
      <c r="L25" s="1"/>
      <c r="M25" s="1"/>
      <c r="N25" s="1"/>
    </row>
    <row r="26">
      <c r="A26" s="1"/>
      <c r="B26" s="1"/>
      <c r="C26" s="1"/>
      <c r="D26" s="1"/>
      <c r="E26" s="1"/>
      <c r="F26" s="1"/>
      <c r="G26" s="1"/>
      <c r="H26" s="1"/>
      <c r="I26" s="1"/>
      <c r="J26" s="1"/>
      <c r="K26" s="1"/>
      <c r="L26" s="1"/>
      <c r="M26" s="1"/>
      <c r="N26" s="1"/>
    </row>
    <row r="27">
      <c r="A27" s="1"/>
      <c r="B27" s="1"/>
      <c r="C27" s="1"/>
      <c r="D27" s="1"/>
      <c r="E27" s="1"/>
      <c r="F27" s="1"/>
      <c r="G27" s="1"/>
      <c r="H27" s="1"/>
      <c r="I27" s="1"/>
      <c r="J27" s="1"/>
      <c r="K27" s="1"/>
      <c r="L27" s="1"/>
      <c r="M27" s="1"/>
      <c r="N27" s="1"/>
    </row>
    <row r="28">
      <c r="A28" s="1"/>
      <c r="B28" s="1"/>
      <c r="C28" s="1"/>
      <c r="D28" s="1"/>
      <c r="E28" s="1"/>
      <c r="F28" s="1"/>
      <c r="G28" s="1"/>
      <c r="H28" s="1"/>
      <c r="I28" s="1"/>
      <c r="J28" s="1"/>
      <c r="K28" s="1"/>
      <c r="L28" s="1"/>
      <c r="M28" s="1"/>
      <c r="N28" s="1"/>
    </row>
    <row r="29">
      <c r="A29" s="1"/>
      <c r="B29" s="1"/>
      <c r="C29" s="1"/>
      <c r="D29" s="1"/>
      <c r="E29" s="1"/>
      <c r="F29" s="1"/>
      <c r="G29" s="1"/>
      <c r="H29" s="1"/>
      <c r="I29" s="1"/>
      <c r="J29" s="1"/>
      <c r="K29" s="1"/>
      <c r="L29" s="1"/>
      <c r="M29" s="1"/>
      <c r="N29" s="1"/>
    </row>
    <row r="30">
      <c r="A30" s="1"/>
      <c r="B30" s="1"/>
      <c r="C30" s="1"/>
      <c r="D30" s="1"/>
      <c r="E30" s="1"/>
      <c r="F30" s="1"/>
      <c r="G30" s="1"/>
      <c r="H30" s="1"/>
      <c r="I30" s="1"/>
      <c r="J30" s="1"/>
      <c r="K30" s="1"/>
      <c r="L30" s="1"/>
      <c r="M30" s="1"/>
      <c r="N30" s="1"/>
    </row>
    <row r="31">
      <c r="A31" s="1"/>
      <c r="B31" s="1"/>
      <c r="C31" s="1"/>
      <c r="D31" s="1"/>
      <c r="E31" s="1"/>
      <c r="F31" s="1"/>
      <c r="G31" s="1"/>
      <c r="H31" s="1"/>
      <c r="I31" s="1"/>
      <c r="J31" s="1"/>
      <c r="K31" s="1"/>
      <c r="L31" s="1"/>
      <c r="M31" s="1"/>
      <c r="N31" s="1"/>
    </row>
    <row r="32">
      <c r="A32" s="1"/>
      <c r="B32" s="1"/>
      <c r="C32" s="1"/>
      <c r="D32" s="1"/>
      <c r="E32" s="1"/>
      <c r="F32" s="1"/>
      <c r="G32" s="1"/>
      <c r="H32" s="1"/>
      <c r="I32" s="1"/>
      <c r="J32" s="1"/>
      <c r="K32" s="1"/>
      <c r="L32" s="1"/>
      <c r="M32" s="1"/>
      <c r="N32" s="1"/>
    </row>
    <row r="33">
      <c r="A33" s="1"/>
      <c r="B33" s="1"/>
      <c r="C33" s="1"/>
      <c r="D33" s="1"/>
      <c r="E33" s="1"/>
      <c r="F33" s="1"/>
      <c r="G33" s="1"/>
      <c r="H33" s="1"/>
      <c r="I33" s="1"/>
      <c r="J33" s="1"/>
      <c r="K33" s="1"/>
      <c r="L33" s="1"/>
      <c r="M33" s="1"/>
      <c r="N33" s="1"/>
    </row>
    <row r="34">
      <c r="A34" s="1"/>
      <c r="B34" s="1"/>
      <c r="C34" s="1"/>
      <c r="D34" s="1"/>
      <c r="E34" s="1"/>
      <c r="F34" s="1"/>
      <c r="G34" s="1"/>
      <c r="H34" s="1"/>
      <c r="I34" s="1"/>
      <c r="J34" s="1"/>
      <c r="K34" s="1"/>
      <c r="L34" s="1"/>
      <c r="M34" s="1"/>
      <c r="N34" s="1"/>
    </row>
    <row r="35">
      <c r="A35" s="1"/>
      <c r="B35" s="1"/>
      <c r="C35" s="1"/>
      <c r="D35" s="1"/>
      <c r="E35" s="1"/>
      <c r="F35" s="1"/>
      <c r="G35" s="1"/>
      <c r="H35" s="1"/>
      <c r="I35" s="1"/>
      <c r="J35" s="1"/>
      <c r="K35" s="1"/>
      <c r="L35" s="1"/>
      <c r="M35" s="1"/>
      <c r="N35" s="1"/>
    </row>
    <row r="36">
      <c r="A36" s="1"/>
      <c r="B36" s="1"/>
      <c r="C36" s="1"/>
      <c r="D36" s="1"/>
      <c r="E36" s="1"/>
      <c r="F36" s="1"/>
      <c r="G36" s="1"/>
      <c r="H36" s="1"/>
      <c r="I36" s="1"/>
      <c r="J36" s="1"/>
      <c r="K36" s="1"/>
      <c r="L36" s="1"/>
      <c r="M36" s="1"/>
      <c r="N36" s="1"/>
    </row>
    <row r="37">
      <c r="A37" s="1"/>
      <c r="B37" s="1"/>
      <c r="C37" s="1"/>
      <c r="D37" s="1"/>
      <c r="E37" s="1"/>
      <c r="F37" s="1"/>
      <c r="G37" s="1"/>
      <c r="H37" s="1"/>
      <c r="I37" s="1"/>
      <c r="J37" s="1"/>
      <c r="K37" s="1"/>
      <c r="L37" s="1"/>
      <c r="M37" s="1"/>
      <c r="N37" s="1"/>
    </row>
    <row r="38">
      <c r="A38" s="1"/>
      <c r="B38" s="1"/>
      <c r="C38" s="1"/>
      <c r="D38" s="1"/>
      <c r="E38" s="1"/>
      <c r="F38" s="1"/>
      <c r="G38" s="1"/>
      <c r="H38" s="1"/>
      <c r="I38" s="1"/>
      <c r="J38" s="1"/>
      <c r="K38" s="1"/>
      <c r="L38" s="1"/>
      <c r="M38" s="1"/>
      <c r="N38" s="1"/>
    </row>
    <row r="39">
      <c r="A39" s="1"/>
      <c r="B39" s="1"/>
      <c r="C39" s="1"/>
      <c r="D39" s="1"/>
      <c r="E39" s="1"/>
      <c r="F39" s="1"/>
      <c r="G39" s="1"/>
      <c r="H39" s="1"/>
      <c r="I39" s="1"/>
      <c r="J39" s="1"/>
      <c r="K39" s="1"/>
      <c r="L39" s="1"/>
      <c r="M39" s="1"/>
      <c r="N39" s="1"/>
    </row>
    <row r="40">
      <c r="A40" s="1"/>
      <c r="B40" s="1"/>
      <c r="C40" s="1"/>
      <c r="D40" s="1"/>
      <c r="E40" s="1"/>
      <c r="F40" s="1"/>
      <c r="G40" s="1"/>
      <c r="H40" s="1"/>
      <c r="I40" s="1"/>
      <c r="J40" s="1"/>
      <c r="K40" s="1"/>
      <c r="L40" s="1"/>
      <c r="M40" s="1"/>
      <c r="N40" s="1"/>
    </row>
    <row r="41">
      <c r="A41" s="1"/>
      <c r="B41" s="1"/>
      <c r="C41" s="1"/>
      <c r="D41" s="1"/>
      <c r="E41" s="1"/>
      <c r="F41" s="1"/>
      <c r="G41" s="1"/>
      <c r="H41" s="1"/>
      <c r="I41" s="1"/>
      <c r="J41" s="1"/>
      <c r="K41" s="1"/>
      <c r="L41" s="1"/>
      <c r="M41" s="1"/>
      <c r="N41" s="1"/>
    </row>
    <row r="42">
      <c r="A42" s="1"/>
      <c r="B42" s="1"/>
      <c r="C42" s="1"/>
      <c r="D42" s="1"/>
      <c r="E42" s="1"/>
      <c r="F42" s="1"/>
      <c r="G42" s="1"/>
      <c r="H42" s="1"/>
      <c r="I42" s="1"/>
      <c r="J42" s="1"/>
      <c r="K42" s="1"/>
      <c r="L42" s="1"/>
      <c r="M42" s="1"/>
      <c r="N42" s="1"/>
    </row>
    <row r="43">
      <c r="A43" s="1"/>
      <c r="B43" s="1"/>
      <c r="C43" s="1"/>
      <c r="D43" s="1"/>
      <c r="E43" s="1"/>
      <c r="F43" s="1"/>
      <c r="G43" s="1"/>
      <c r="H43" s="1"/>
      <c r="I43" s="1"/>
      <c r="J43" s="1"/>
      <c r="K43" s="1"/>
      <c r="L43" s="1"/>
      <c r="M43" s="1"/>
      <c r="N43" s="1"/>
    </row>
    <row r="44">
      <c r="A44" s="1"/>
      <c r="B44" s="1"/>
      <c r="C44" s="1"/>
      <c r="D44" s="1"/>
      <c r="E44" s="1"/>
      <c r="F44" s="1"/>
      <c r="G44" s="1"/>
      <c r="H44" s="1"/>
      <c r="I44" s="1"/>
      <c r="J44" s="1"/>
      <c r="K44" s="1"/>
      <c r="L44" s="1"/>
      <c r="M44" s="1"/>
      <c r="N44" s="1"/>
    </row>
    <row r="45">
      <c r="A45" s="1"/>
      <c r="B45" s="1"/>
      <c r="C45" s="1"/>
      <c r="D45" s="1"/>
      <c r="E45" s="1"/>
      <c r="F45" s="1"/>
      <c r="G45" s="1"/>
      <c r="H45" s="1"/>
      <c r="I45" s="1"/>
      <c r="J45" s="1"/>
      <c r="K45" s="1"/>
      <c r="L45" s="1"/>
      <c r="M45" s="1"/>
      <c r="N45" s="1"/>
    </row>
    <row r="46">
      <c r="A46" s="1"/>
      <c r="B46" s="1"/>
      <c r="C46" s="1"/>
      <c r="D46" s="1"/>
      <c r="E46" s="1"/>
      <c r="F46" s="1"/>
      <c r="G46" s="1"/>
      <c r="H46" s="1"/>
      <c r="I46" s="1"/>
      <c r="J46" s="1"/>
      <c r="K46" s="1"/>
      <c r="L46" s="1"/>
      <c r="M46" s="1"/>
      <c r="N46" s="1"/>
    </row>
    <row r="47">
      <c r="A47" s="1"/>
      <c r="B47" s="1"/>
      <c r="C47" s="1"/>
      <c r="D47" s="1"/>
      <c r="E47" s="1"/>
      <c r="F47" s="1"/>
      <c r="G47" s="1"/>
      <c r="H47" s="1"/>
      <c r="I47" s="1"/>
      <c r="J47" s="1"/>
      <c r="K47" s="1"/>
      <c r="L47" s="1"/>
      <c r="M47" s="1"/>
      <c r="N47" s="1"/>
    </row>
    <row r="48">
      <c r="A48" s="1"/>
      <c r="B48" s="1"/>
      <c r="C48" s="1"/>
      <c r="D48" s="1"/>
      <c r="E48" s="1"/>
      <c r="F48" s="1"/>
      <c r="G48" s="1"/>
      <c r="H48" s="1"/>
      <c r="I48" s="1"/>
      <c r="J48" s="1"/>
      <c r="K48" s="1"/>
      <c r="L48" s="1"/>
      <c r="M48" s="1"/>
      <c r="N48" s="1"/>
    </row>
    <row r="49">
      <c r="A49" s="1"/>
      <c r="B49" s="1"/>
      <c r="C49" s="1"/>
      <c r="D49" s="1"/>
      <c r="E49" s="1"/>
      <c r="F49" s="1"/>
      <c r="G49" s="1"/>
      <c r="H49" s="1"/>
      <c r="I49" s="1"/>
      <c r="J49" s="1"/>
      <c r="K49" s="1"/>
      <c r="L49" s="1"/>
      <c r="M49" s="1"/>
      <c r="N49" s="1"/>
    </row>
    <row r="50">
      <c r="A50" s="1"/>
      <c r="B50" s="1"/>
      <c r="C50" s="1"/>
      <c r="D50" s="1"/>
      <c r="E50" s="1"/>
      <c r="F50" s="1"/>
      <c r="G50" s="1"/>
      <c r="H50" s="1"/>
      <c r="I50" s="1"/>
      <c r="J50" s="1"/>
      <c r="K50" s="1"/>
      <c r="L50" s="1"/>
      <c r="M50" s="1"/>
      <c r="N50" s="1"/>
    </row>
    <row r="51">
      <c r="A51" s="1"/>
      <c r="B51" s="1"/>
      <c r="C51" s="1"/>
      <c r="D51" s="1"/>
      <c r="E51" s="1"/>
      <c r="F51" s="1"/>
      <c r="G51" s="1"/>
      <c r="H51" s="1"/>
      <c r="I51" s="1"/>
      <c r="J51" s="1"/>
      <c r="K51" s="1"/>
      <c r="L51" s="1"/>
      <c r="M51" s="1"/>
      <c r="N51" s="1"/>
    </row>
    <row r="52">
      <c r="A52" s="1"/>
      <c r="B52" s="1"/>
      <c r="C52" s="1"/>
      <c r="D52" s="1"/>
      <c r="E52" s="1"/>
      <c r="F52" s="1"/>
      <c r="G52" s="1"/>
      <c r="H52" s="1"/>
      <c r="I52" s="1"/>
      <c r="J52" s="1"/>
      <c r="K52" s="1"/>
      <c r="L52" s="1"/>
      <c r="M52" s="1"/>
      <c r="N52" s="1"/>
    </row>
    <row r="53">
      <c r="A53" s="1"/>
      <c r="B53" s="1"/>
      <c r="C53" s="1"/>
      <c r="D53" s="1"/>
      <c r="E53" s="1"/>
      <c r="F53" s="1"/>
      <c r="G53" s="1"/>
      <c r="H53" s="1"/>
      <c r="I53" s="1"/>
      <c r="J53" s="1"/>
      <c r="K53" s="1"/>
      <c r="L53" s="1"/>
      <c r="M53" s="1"/>
      <c r="N53" s="1"/>
    </row>
    <row r="54">
      <c r="A54" s="1"/>
      <c r="B54" s="1"/>
      <c r="C54" s="1"/>
      <c r="D54" s="1"/>
      <c r="E54" s="1"/>
      <c r="F54" s="1"/>
      <c r="G54" s="1"/>
      <c r="H54" s="1"/>
      <c r="I54" s="1"/>
      <c r="J54" s="1"/>
      <c r="K54" s="1"/>
      <c r="L54" s="1"/>
      <c r="M54" s="1"/>
      <c r="N54" s="1"/>
    </row>
    <row r="55">
      <c r="A55" s="1"/>
      <c r="B55" s="1"/>
      <c r="C55" s="1"/>
      <c r="D55" s="1"/>
      <c r="E55" s="1"/>
      <c r="F55" s="1"/>
      <c r="G55" s="1"/>
      <c r="H55" s="1"/>
      <c r="I55" s="1"/>
      <c r="J55" s="1"/>
      <c r="K55" s="1"/>
      <c r="L55" s="1"/>
      <c r="M55" s="1"/>
      <c r="N55" s="1"/>
    </row>
    <row r="56">
      <c r="A56" s="1"/>
      <c r="B56" s="1"/>
      <c r="C56" s="1"/>
      <c r="D56" s="1"/>
      <c r="E56" s="1"/>
      <c r="F56" s="1"/>
      <c r="G56" s="1"/>
      <c r="H56" s="1"/>
      <c r="I56" s="1"/>
      <c r="J56" s="1"/>
      <c r="K56" s="1"/>
      <c r="L56" s="1"/>
      <c r="M56" s="1"/>
      <c r="N56" s="1"/>
    </row>
    <row r="57">
      <c r="A57" s="1"/>
      <c r="B57" s="1"/>
      <c r="C57" s="1"/>
      <c r="D57" s="1"/>
      <c r="E57" s="1"/>
      <c r="F57" s="1"/>
      <c r="G57" s="1"/>
      <c r="H57" s="1"/>
      <c r="I57" s="1"/>
      <c r="J57" s="1"/>
      <c r="K57" s="1"/>
      <c r="L57" s="1"/>
      <c r="M57" s="1"/>
      <c r="N57" s="1"/>
    </row>
    <row r="58">
      <c r="A58" s="1"/>
      <c r="B58" s="1"/>
      <c r="C58" s="1"/>
      <c r="D58" s="1"/>
      <c r="E58" s="1"/>
      <c r="F58" s="1"/>
      <c r="G58" s="1"/>
      <c r="H58" s="1"/>
      <c r="I58" s="1"/>
      <c r="J58" s="1"/>
      <c r="K58" s="1"/>
      <c r="L58" s="1"/>
      <c r="M58" s="1"/>
      <c r="N58" s="1"/>
    </row>
    <row r="59">
      <c r="A59" s="1"/>
      <c r="B59" s="1"/>
      <c r="C59" s="1"/>
      <c r="D59" s="1"/>
      <c r="E59" s="1"/>
      <c r="F59" s="1"/>
      <c r="G59" s="1"/>
      <c r="H59" s="1"/>
      <c r="I59" s="1"/>
      <c r="J59" s="1"/>
      <c r="K59" s="1"/>
      <c r="L59" s="1"/>
      <c r="M59" s="1"/>
      <c r="N59" s="1"/>
    </row>
    <row r="60">
      <c r="A60" s="1"/>
      <c r="B60" s="1"/>
      <c r="C60" s="1"/>
      <c r="D60" s="1"/>
      <c r="E60" s="1"/>
      <c r="F60" s="1"/>
      <c r="G60" s="1"/>
      <c r="H60" s="1"/>
      <c r="I60" s="1"/>
      <c r="J60" s="1"/>
      <c r="K60" s="1"/>
      <c r="L60" s="1"/>
      <c r="M60" s="1"/>
      <c r="N60" s="1"/>
    </row>
    <row r="61">
      <c r="A61" s="1"/>
      <c r="B61" s="1"/>
      <c r="C61" s="1"/>
      <c r="D61" s="1"/>
      <c r="E61" s="1"/>
      <c r="F61" s="1"/>
      <c r="G61" s="1"/>
      <c r="H61" s="1"/>
      <c r="I61" s="1"/>
      <c r="J61" s="1"/>
      <c r="K61" s="1"/>
      <c r="L61" s="1"/>
      <c r="M61" s="1"/>
      <c r="N61" s="1"/>
    </row>
    <row r="62">
      <c r="A62" s="1"/>
      <c r="B62" s="1"/>
      <c r="C62" s="1"/>
      <c r="D62" s="1"/>
      <c r="E62" s="1"/>
      <c r="F62" s="1"/>
      <c r="G62" s="1"/>
      <c r="H62" s="1"/>
      <c r="I62" s="1"/>
      <c r="J62" s="1"/>
      <c r="K62" s="1"/>
      <c r="L62" s="1"/>
      <c r="M62" s="1"/>
      <c r="N62" s="1"/>
    </row>
    <row r="63">
      <c r="A63" s="1"/>
      <c r="B63" s="1"/>
      <c r="C63" s="1"/>
      <c r="D63" s="1"/>
      <c r="E63" s="1"/>
      <c r="F63" s="1"/>
      <c r="G63" s="1"/>
      <c r="H63" s="1"/>
      <c r="I63" s="1"/>
      <c r="J63" s="1"/>
      <c r="K63" s="1"/>
      <c r="L63" s="1"/>
      <c r="M63" s="1"/>
      <c r="N63" s="1"/>
    </row>
    <row r="64">
      <c r="A64" s="1"/>
      <c r="B64" s="1"/>
      <c r="C64" s="1"/>
      <c r="D64" s="1"/>
      <c r="E64" s="1"/>
      <c r="F64" s="1"/>
      <c r="G64" s="1"/>
      <c r="H64" s="1"/>
      <c r="I64" s="1"/>
      <c r="J64" s="1"/>
      <c r="K64" s="1"/>
      <c r="L64" s="1"/>
      <c r="M64" s="1"/>
      <c r="N64" s="1"/>
    </row>
    <row r="65">
      <c r="A65" s="1"/>
      <c r="B65" s="1"/>
      <c r="C65" s="1"/>
      <c r="D65" s="1"/>
      <c r="E65" s="1"/>
      <c r="F65" s="1"/>
      <c r="G65" s="1"/>
      <c r="H65" s="1"/>
      <c r="I65" s="1"/>
      <c r="J65" s="1"/>
      <c r="K65" s="1"/>
      <c r="L65" s="1"/>
      <c r="M65" s="1"/>
      <c r="N65" s="1"/>
    </row>
    <row r="66">
      <c r="A66" s="1"/>
      <c r="B66" s="1"/>
      <c r="C66" s="65"/>
      <c r="D66" s="66"/>
      <c r="E66" s="66"/>
      <c r="F66" s="66"/>
      <c r="G66" s="66"/>
      <c r="H66" s="66"/>
      <c r="I66" s="66"/>
      <c r="J66" s="66"/>
      <c r="K66" s="66"/>
      <c r="L66" s="67"/>
      <c r="M66" s="1"/>
      <c r="N66" s="1"/>
    </row>
  </sheetData>
  <mergeCells count="8">
    <mergeCell ref="D5:K8"/>
    <mergeCell ref="D10:F10"/>
    <mergeCell ref="D11:J11"/>
    <mergeCell ref="E13:J13"/>
    <mergeCell ref="D14:K14"/>
    <mergeCell ref="E15:J15"/>
    <mergeCell ref="I18:J18"/>
    <mergeCell ref="I19:J19"/>
  </mergeCells>
  <hyperlinks>
    <hyperlink r:id="rId1" ref="I18"/>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Right="0"/>
  </sheetPr>
  <sheetViews>
    <sheetView showGridLines="0"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2.63" defaultRowHeight="15.75" outlineLevelCol="1" outlineLevelRow="1"/>
  <cols>
    <col customWidth="1" min="1" max="1" width="4.75"/>
    <col collapsed="1" customWidth="1" min="2" max="2" width="20.25"/>
    <col hidden="1" min="3" max="13" width="12.63" outlineLevel="1"/>
  </cols>
  <sheetData>
    <row r="1" outlineLevel="1">
      <c r="A1" s="68"/>
      <c r="B1" s="68"/>
      <c r="C1" s="69">
        <f t="shared" ref="C1:AO1" si="1">YEAR(C3)</f>
        <v>2021</v>
      </c>
      <c r="D1" s="69">
        <f t="shared" si="1"/>
        <v>2021</v>
      </c>
      <c r="E1" s="69">
        <f t="shared" si="1"/>
        <v>2021</v>
      </c>
      <c r="F1" s="69">
        <f t="shared" si="1"/>
        <v>2021</v>
      </c>
      <c r="G1" s="69">
        <f t="shared" si="1"/>
        <v>2022</v>
      </c>
      <c r="H1" s="69">
        <f t="shared" si="1"/>
        <v>2022</v>
      </c>
      <c r="I1" s="69">
        <f t="shared" si="1"/>
        <v>2022</v>
      </c>
      <c r="J1" s="69">
        <f t="shared" si="1"/>
        <v>2022</v>
      </c>
      <c r="K1" s="69">
        <f t="shared" si="1"/>
        <v>2022</v>
      </c>
      <c r="L1" s="69">
        <f t="shared" si="1"/>
        <v>2022</v>
      </c>
      <c r="M1" s="69">
        <f t="shared" si="1"/>
        <v>2022</v>
      </c>
      <c r="N1" s="69">
        <f t="shared" si="1"/>
        <v>2022</v>
      </c>
      <c r="O1" s="69">
        <f t="shared" si="1"/>
        <v>2022</v>
      </c>
      <c r="P1" s="69">
        <f t="shared" si="1"/>
        <v>2022</v>
      </c>
      <c r="Q1" s="69">
        <f t="shared" si="1"/>
        <v>2022</v>
      </c>
      <c r="R1" s="69">
        <f t="shared" si="1"/>
        <v>2022</v>
      </c>
      <c r="S1" s="69">
        <f t="shared" si="1"/>
        <v>2023</v>
      </c>
      <c r="T1" s="69">
        <f t="shared" si="1"/>
        <v>2023</v>
      </c>
      <c r="U1" s="69">
        <f t="shared" si="1"/>
        <v>2023</v>
      </c>
      <c r="V1" s="69">
        <f t="shared" si="1"/>
        <v>2023</v>
      </c>
      <c r="W1" s="69">
        <f t="shared" si="1"/>
        <v>2023</v>
      </c>
      <c r="X1" s="69">
        <f t="shared" si="1"/>
        <v>2023</v>
      </c>
      <c r="Y1" s="69">
        <f t="shared" si="1"/>
        <v>2023</v>
      </c>
      <c r="Z1" s="69">
        <f t="shared" si="1"/>
        <v>2023</v>
      </c>
      <c r="AA1" s="69">
        <f t="shared" si="1"/>
        <v>2023</v>
      </c>
      <c r="AB1" s="69">
        <f t="shared" si="1"/>
        <v>2023</v>
      </c>
      <c r="AC1" s="69">
        <f t="shared" si="1"/>
        <v>2023</v>
      </c>
      <c r="AD1" s="69">
        <f t="shared" si="1"/>
        <v>2023</v>
      </c>
      <c r="AE1" s="69">
        <f t="shared" si="1"/>
        <v>2024</v>
      </c>
      <c r="AF1" s="69">
        <f t="shared" si="1"/>
        <v>2024</v>
      </c>
      <c r="AG1" s="69">
        <f t="shared" si="1"/>
        <v>2024</v>
      </c>
      <c r="AH1" s="69">
        <f t="shared" si="1"/>
        <v>2024</v>
      </c>
      <c r="AI1" s="69">
        <f t="shared" si="1"/>
        <v>2024</v>
      </c>
      <c r="AJ1" s="69">
        <f t="shared" si="1"/>
        <v>2024</v>
      </c>
      <c r="AK1" s="69">
        <f t="shared" si="1"/>
        <v>2024</v>
      </c>
      <c r="AL1" s="69">
        <f t="shared" si="1"/>
        <v>2024</v>
      </c>
      <c r="AM1" s="69">
        <f t="shared" si="1"/>
        <v>2024</v>
      </c>
      <c r="AN1" s="69">
        <f t="shared" si="1"/>
        <v>2024</v>
      </c>
      <c r="AO1" s="69">
        <f t="shared" si="1"/>
        <v>2024</v>
      </c>
    </row>
    <row r="2" outlineLevel="1">
      <c r="A2" s="68"/>
      <c r="B2" s="68"/>
      <c r="C2" s="69" t="str">
        <f t="shared" ref="C2:AO2" si="2">"FY"&amp;C1</f>
        <v>FY2021</v>
      </c>
      <c r="D2" s="69" t="str">
        <f t="shared" si="2"/>
        <v>FY2021</v>
      </c>
      <c r="E2" s="69" t="str">
        <f t="shared" si="2"/>
        <v>FY2021</v>
      </c>
      <c r="F2" s="69" t="str">
        <f t="shared" si="2"/>
        <v>FY2021</v>
      </c>
      <c r="G2" s="69" t="str">
        <f t="shared" si="2"/>
        <v>FY2022</v>
      </c>
      <c r="H2" s="69" t="str">
        <f t="shared" si="2"/>
        <v>FY2022</v>
      </c>
      <c r="I2" s="69" t="str">
        <f t="shared" si="2"/>
        <v>FY2022</v>
      </c>
      <c r="J2" s="69" t="str">
        <f t="shared" si="2"/>
        <v>FY2022</v>
      </c>
      <c r="K2" s="69" t="str">
        <f t="shared" si="2"/>
        <v>FY2022</v>
      </c>
      <c r="L2" s="69" t="str">
        <f t="shared" si="2"/>
        <v>FY2022</v>
      </c>
      <c r="M2" s="69" t="str">
        <f t="shared" si="2"/>
        <v>FY2022</v>
      </c>
      <c r="N2" s="69" t="str">
        <f t="shared" si="2"/>
        <v>FY2022</v>
      </c>
      <c r="O2" s="69" t="str">
        <f t="shared" si="2"/>
        <v>FY2022</v>
      </c>
      <c r="P2" s="69" t="str">
        <f t="shared" si="2"/>
        <v>FY2022</v>
      </c>
      <c r="Q2" s="69" t="str">
        <f t="shared" si="2"/>
        <v>FY2022</v>
      </c>
      <c r="R2" s="69" t="str">
        <f t="shared" si="2"/>
        <v>FY2022</v>
      </c>
      <c r="S2" s="69" t="str">
        <f t="shared" si="2"/>
        <v>FY2023</v>
      </c>
      <c r="T2" s="69" t="str">
        <f t="shared" si="2"/>
        <v>FY2023</v>
      </c>
      <c r="U2" s="69" t="str">
        <f t="shared" si="2"/>
        <v>FY2023</v>
      </c>
      <c r="V2" s="69" t="str">
        <f t="shared" si="2"/>
        <v>FY2023</v>
      </c>
      <c r="W2" s="69" t="str">
        <f t="shared" si="2"/>
        <v>FY2023</v>
      </c>
      <c r="X2" s="69" t="str">
        <f t="shared" si="2"/>
        <v>FY2023</v>
      </c>
      <c r="Y2" s="69" t="str">
        <f t="shared" si="2"/>
        <v>FY2023</v>
      </c>
      <c r="Z2" s="69" t="str">
        <f t="shared" si="2"/>
        <v>FY2023</v>
      </c>
      <c r="AA2" s="69" t="str">
        <f t="shared" si="2"/>
        <v>FY2023</v>
      </c>
      <c r="AB2" s="69" t="str">
        <f t="shared" si="2"/>
        <v>FY2023</v>
      </c>
      <c r="AC2" s="69" t="str">
        <f t="shared" si="2"/>
        <v>FY2023</v>
      </c>
      <c r="AD2" s="69" t="str">
        <f t="shared" si="2"/>
        <v>FY2023</v>
      </c>
      <c r="AE2" s="69" t="str">
        <f t="shared" si="2"/>
        <v>FY2024</v>
      </c>
      <c r="AF2" s="69" t="str">
        <f t="shared" si="2"/>
        <v>FY2024</v>
      </c>
      <c r="AG2" s="69" t="str">
        <f t="shared" si="2"/>
        <v>FY2024</v>
      </c>
      <c r="AH2" s="69" t="str">
        <f t="shared" si="2"/>
        <v>FY2024</v>
      </c>
      <c r="AI2" s="69" t="str">
        <f t="shared" si="2"/>
        <v>FY2024</v>
      </c>
      <c r="AJ2" s="69" t="str">
        <f t="shared" si="2"/>
        <v>FY2024</v>
      </c>
      <c r="AK2" s="69" t="str">
        <f t="shared" si="2"/>
        <v>FY2024</v>
      </c>
      <c r="AL2" s="69" t="str">
        <f t="shared" si="2"/>
        <v>FY2024</v>
      </c>
      <c r="AM2" s="69" t="str">
        <f t="shared" si="2"/>
        <v>FY2024</v>
      </c>
      <c r="AN2" s="69" t="str">
        <f t="shared" si="2"/>
        <v>FY2024</v>
      </c>
      <c r="AO2" s="69" t="str">
        <f t="shared" si="2"/>
        <v>FY2024</v>
      </c>
    </row>
    <row r="3">
      <c r="A3" s="68"/>
      <c r="B3" s="68"/>
      <c r="C3" s="70">
        <v>44469.0</v>
      </c>
      <c r="D3" s="70">
        <v>44500.0</v>
      </c>
      <c r="E3" s="70">
        <v>44530.0</v>
      </c>
      <c r="F3" s="70">
        <v>44561.0</v>
      </c>
      <c r="G3" s="70">
        <v>44592.0</v>
      </c>
      <c r="H3" s="70">
        <v>44620.0</v>
      </c>
      <c r="I3" s="70">
        <v>44651.0</v>
      </c>
      <c r="J3" s="70">
        <v>44681.0</v>
      </c>
      <c r="K3" s="70">
        <v>44712.0</v>
      </c>
      <c r="L3" s="70">
        <v>44742.0</v>
      </c>
      <c r="M3" s="70">
        <v>44773.0</v>
      </c>
      <c r="N3" s="70">
        <v>44804.0</v>
      </c>
      <c r="O3" s="70">
        <v>44834.0</v>
      </c>
      <c r="P3" s="71">
        <v>44865.0</v>
      </c>
      <c r="Q3" s="71">
        <v>44895.0</v>
      </c>
      <c r="R3" s="71">
        <v>44926.0</v>
      </c>
      <c r="S3" s="71">
        <v>44957.0</v>
      </c>
      <c r="T3" s="71">
        <v>44985.0</v>
      </c>
      <c r="U3" s="71">
        <v>45016.0</v>
      </c>
      <c r="V3" s="71">
        <v>45046.0</v>
      </c>
      <c r="W3" s="71">
        <v>45077.0</v>
      </c>
      <c r="X3" s="71">
        <v>45107.0</v>
      </c>
      <c r="Y3" s="71">
        <v>45138.0</v>
      </c>
      <c r="Z3" s="71">
        <v>45169.0</v>
      </c>
      <c r="AA3" s="71">
        <v>45199.0</v>
      </c>
      <c r="AB3" s="71">
        <v>45230.0</v>
      </c>
      <c r="AC3" s="71">
        <v>45260.0</v>
      </c>
      <c r="AD3" s="71">
        <v>45291.0</v>
      </c>
      <c r="AE3" s="71">
        <v>45322.0</v>
      </c>
      <c r="AF3" s="71">
        <v>45351.0</v>
      </c>
      <c r="AG3" s="71">
        <v>45382.0</v>
      </c>
      <c r="AH3" s="71">
        <v>45412.0</v>
      </c>
      <c r="AI3" s="71">
        <v>45443.0</v>
      </c>
      <c r="AJ3" s="71">
        <v>45473.0</v>
      </c>
      <c r="AK3" s="71">
        <v>45504.0</v>
      </c>
      <c r="AL3" s="71">
        <v>45535.0</v>
      </c>
      <c r="AM3" s="71">
        <v>45565.0</v>
      </c>
      <c r="AN3" s="71">
        <v>45596.0</v>
      </c>
      <c r="AO3" s="71">
        <v>45626.0</v>
      </c>
    </row>
    <row r="4" ht="7.5" customHeight="1">
      <c r="A4" s="68"/>
      <c r="B4" s="68"/>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row>
    <row r="5">
      <c r="A5" s="68"/>
      <c r="B5" s="73" t="s">
        <v>10</v>
      </c>
      <c r="C5" s="74" t="s">
        <v>11</v>
      </c>
      <c r="D5" s="74" t="s">
        <v>11</v>
      </c>
      <c r="E5" s="74" t="s">
        <v>11</v>
      </c>
      <c r="F5" s="74" t="s">
        <v>11</v>
      </c>
      <c r="G5" s="74" t="s">
        <v>11</v>
      </c>
      <c r="H5" s="74" t="s">
        <v>11</v>
      </c>
      <c r="I5" s="74" t="s">
        <v>11</v>
      </c>
      <c r="J5" s="74" t="s">
        <v>11</v>
      </c>
      <c r="K5" s="74" t="s">
        <v>11</v>
      </c>
      <c r="L5" s="74" t="s">
        <v>11</v>
      </c>
      <c r="M5" s="74" t="s">
        <v>11</v>
      </c>
      <c r="N5" s="74" t="s">
        <v>11</v>
      </c>
      <c r="O5" s="75">
        <v>153570.0</v>
      </c>
      <c r="P5" s="75">
        <v>214998.0</v>
      </c>
      <c r="Q5" s="75">
        <v>245712.0</v>
      </c>
      <c r="R5" s="75">
        <v>45000.0</v>
      </c>
      <c r="S5" s="75">
        <v>90000.0</v>
      </c>
      <c r="T5" s="75">
        <v>135000.0</v>
      </c>
      <c r="U5" s="75">
        <v>135000.0</v>
      </c>
      <c r="V5" s="75">
        <v>180000.0</v>
      </c>
      <c r="W5" s="75">
        <v>270000.0</v>
      </c>
      <c r="X5" s="75">
        <v>180000.0</v>
      </c>
      <c r="Y5" s="75">
        <v>225000.0</v>
      </c>
      <c r="Z5" s="75">
        <v>360000.0</v>
      </c>
      <c r="AA5" s="75">
        <v>360000.0</v>
      </c>
      <c r="AB5" s="75">
        <v>450000.0</v>
      </c>
      <c r="AC5" s="75">
        <v>630000.0</v>
      </c>
      <c r="AD5" s="75">
        <v>250000.0</v>
      </c>
      <c r="AE5" s="75">
        <v>350000.0</v>
      </c>
      <c r="AF5" s="75">
        <v>450000.0</v>
      </c>
      <c r="AG5" s="75">
        <v>200000.0</v>
      </c>
      <c r="AH5" s="75">
        <v>450000.0</v>
      </c>
      <c r="AI5" s="75">
        <v>600000.0</v>
      </c>
      <c r="AJ5" s="75">
        <v>450000.0</v>
      </c>
      <c r="AK5" s="75">
        <v>600000.0</v>
      </c>
      <c r="AL5" s="75">
        <v>750000.0</v>
      </c>
      <c r="AM5" s="75">
        <v>600000.0</v>
      </c>
      <c r="AN5" s="75">
        <v>750000.0</v>
      </c>
      <c r="AO5" s="75">
        <v>1000000.0</v>
      </c>
    </row>
    <row r="6">
      <c r="A6" s="76"/>
      <c r="B6" s="73" t="s">
        <v>12</v>
      </c>
      <c r="C6" s="74" t="s">
        <v>11</v>
      </c>
      <c r="D6" s="74" t="s">
        <v>11</v>
      </c>
      <c r="E6" s="74" t="s">
        <v>11</v>
      </c>
      <c r="F6" s="74" t="s">
        <v>11</v>
      </c>
      <c r="G6" s="74" t="s">
        <v>11</v>
      </c>
      <c r="H6" s="74" t="s">
        <v>11</v>
      </c>
      <c r="I6" s="74" t="s">
        <v>11</v>
      </c>
      <c r="J6" s="74" t="s">
        <v>11</v>
      </c>
      <c r="K6" s="74" t="s">
        <v>11</v>
      </c>
      <c r="L6" s="74" t="s">
        <v>11</v>
      </c>
      <c r="M6" s="74" t="s">
        <v>11</v>
      </c>
      <c r="N6" s="74" t="s">
        <v>11</v>
      </c>
      <c r="O6" s="77">
        <v>114551.0</v>
      </c>
      <c r="P6" s="77">
        <v>117099.0</v>
      </c>
      <c r="Q6" s="77">
        <v>120822.0</v>
      </c>
      <c r="R6" s="77">
        <v>125124.0</v>
      </c>
      <c r="S6" s="77">
        <v>125541.0</v>
      </c>
      <c r="T6" s="77">
        <v>126824.0</v>
      </c>
      <c r="U6" s="77">
        <v>128970.0</v>
      </c>
      <c r="V6" s="77">
        <v>131108.0</v>
      </c>
      <c r="W6" s="77">
        <v>134105.0</v>
      </c>
      <c r="X6" s="77">
        <v>138827.0</v>
      </c>
      <c r="Y6" s="77">
        <v>141798.0</v>
      </c>
      <c r="Z6" s="77">
        <v>145624.0</v>
      </c>
      <c r="AA6" s="77">
        <v>152040.0</v>
      </c>
      <c r="AB6" s="77">
        <v>158432.0</v>
      </c>
      <c r="AC6" s="77">
        <v>166537.0</v>
      </c>
      <c r="AD6" s="77">
        <v>178082.0</v>
      </c>
      <c r="AE6" s="77">
        <v>182260.0</v>
      </c>
      <c r="AF6" s="77">
        <v>188351.0</v>
      </c>
      <c r="AG6" s="77">
        <v>196348.0</v>
      </c>
      <c r="AH6" s="77">
        <v>199496.0</v>
      </c>
      <c r="AI6" s="77">
        <v>207453.0</v>
      </c>
      <c r="AJ6" s="77">
        <v>218272.0</v>
      </c>
      <c r="AK6" s="77">
        <v>226161.0</v>
      </c>
      <c r="AL6" s="77">
        <v>236913.0</v>
      </c>
      <c r="AM6" s="77">
        <v>250519.0</v>
      </c>
      <c r="AN6" s="77">
        <v>261183.0</v>
      </c>
      <c r="AO6" s="77">
        <v>274701.0</v>
      </c>
    </row>
    <row r="7">
      <c r="A7" s="76"/>
      <c r="B7" s="73" t="s">
        <v>13</v>
      </c>
      <c r="C7" s="74" t="s">
        <v>11</v>
      </c>
      <c r="D7" s="74" t="s">
        <v>11</v>
      </c>
      <c r="E7" s="74" t="s">
        <v>11</v>
      </c>
      <c r="F7" s="74" t="s">
        <v>11</v>
      </c>
      <c r="G7" s="74" t="s">
        <v>11</v>
      </c>
      <c r="H7" s="74" t="s">
        <v>11</v>
      </c>
      <c r="I7" s="74" t="s">
        <v>11</v>
      </c>
      <c r="J7" s="74" t="s">
        <v>11</v>
      </c>
      <c r="K7" s="74" t="s">
        <v>11</v>
      </c>
      <c r="L7" s="74" t="s">
        <v>11</v>
      </c>
      <c r="M7" s="74" t="s">
        <v>11</v>
      </c>
      <c r="N7" s="74" t="s">
        <v>11</v>
      </c>
      <c r="O7" s="77">
        <v>-63312.0</v>
      </c>
      <c r="P7" s="77">
        <v>-64721.0</v>
      </c>
      <c r="Q7" s="77">
        <v>-66778.0</v>
      </c>
      <c r="R7" s="77">
        <v>-69156.0</v>
      </c>
      <c r="S7" s="77">
        <v>-69386.0</v>
      </c>
      <c r="T7" s="77">
        <v>-70095.0</v>
      </c>
      <c r="U7" s="77">
        <v>-71281.0</v>
      </c>
      <c r="V7" s="77">
        <v>-72463.0</v>
      </c>
      <c r="W7" s="77">
        <v>-74120.0</v>
      </c>
      <c r="X7" s="77">
        <v>-76730.0</v>
      </c>
      <c r="Y7" s="77">
        <v>-78371.0</v>
      </c>
      <c r="Z7" s="77">
        <v>-80487.0</v>
      </c>
      <c r="AA7" s="77">
        <v>-84032.0</v>
      </c>
      <c r="AB7" s="77">
        <v>-87566.0</v>
      </c>
      <c r="AC7" s="77">
        <v>-92045.0</v>
      </c>
      <c r="AD7" s="77">
        <v>-98426.0</v>
      </c>
      <c r="AE7" s="77">
        <v>-100735.0</v>
      </c>
      <c r="AF7" s="77">
        <v>-104102.0</v>
      </c>
      <c r="AG7" s="77">
        <v>-108521.0</v>
      </c>
      <c r="AH7" s="77">
        <v>-110261.0</v>
      </c>
      <c r="AI7" s="77">
        <v>-114659.0</v>
      </c>
      <c r="AJ7" s="77">
        <v>-120639.0</v>
      </c>
      <c r="AK7" s="77">
        <v>-124999.0</v>
      </c>
      <c r="AL7" s="77">
        <v>-130942.0</v>
      </c>
      <c r="AM7" s="77">
        <v>-138462.0</v>
      </c>
      <c r="AN7" s="77">
        <v>-144356.0</v>
      </c>
      <c r="AO7" s="77">
        <v>-151827.0</v>
      </c>
    </row>
    <row r="8">
      <c r="A8" s="76"/>
      <c r="B8" s="73" t="s">
        <v>14</v>
      </c>
      <c r="C8" s="74" t="s">
        <v>11</v>
      </c>
      <c r="D8" s="74" t="s">
        <v>11</v>
      </c>
      <c r="E8" s="74" t="s">
        <v>11</v>
      </c>
      <c r="F8" s="74" t="s">
        <v>11</v>
      </c>
      <c r="G8" s="74" t="s">
        <v>11</v>
      </c>
      <c r="H8" s="74" t="s">
        <v>11</v>
      </c>
      <c r="I8" s="74" t="s">
        <v>11</v>
      </c>
      <c r="J8" s="74" t="s">
        <v>11</v>
      </c>
      <c r="K8" s="74" t="s">
        <v>11</v>
      </c>
      <c r="L8" s="74" t="s">
        <v>11</v>
      </c>
      <c r="M8" s="74" t="s">
        <v>11</v>
      </c>
      <c r="N8" s="74" t="s">
        <v>11</v>
      </c>
      <c r="O8" s="77">
        <v>-72636.0</v>
      </c>
      <c r="P8" s="77">
        <v>-74252.0</v>
      </c>
      <c r="Q8" s="77">
        <v>-76612.0</v>
      </c>
      <c r="R8" s="77">
        <v>-79340.0</v>
      </c>
      <c r="S8" s="77">
        <v>-79604.0</v>
      </c>
      <c r="T8" s="77">
        <v>-80418.0</v>
      </c>
      <c r="U8" s="77">
        <v>-81779.0</v>
      </c>
      <c r="V8" s="77">
        <v>-83134.0</v>
      </c>
      <c r="W8" s="77">
        <v>-85035.0</v>
      </c>
      <c r="X8" s="77">
        <v>-88029.0</v>
      </c>
      <c r="Y8" s="77">
        <v>-89913.0</v>
      </c>
      <c r="Z8" s="77">
        <v>-92339.0</v>
      </c>
      <c r="AA8" s="77">
        <v>-96407.0</v>
      </c>
      <c r="AB8" s="77">
        <v>-100461.0</v>
      </c>
      <c r="AC8" s="77">
        <v>-105600.0</v>
      </c>
      <c r="AD8" s="77">
        <v>-112920.0</v>
      </c>
      <c r="AE8" s="77">
        <v>-115570.0</v>
      </c>
      <c r="AF8" s="77">
        <v>-119432.0</v>
      </c>
      <c r="AG8" s="77">
        <v>-124503.0</v>
      </c>
      <c r="AH8" s="77">
        <v>-126499.0</v>
      </c>
      <c r="AI8" s="77">
        <v>-131544.0</v>
      </c>
      <c r="AJ8" s="77">
        <v>-138405.0</v>
      </c>
      <c r="AK8" s="77">
        <v>-143407.0</v>
      </c>
      <c r="AL8" s="77">
        <v>-150225.0</v>
      </c>
      <c r="AM8" s="77">
        <v>-158852.0</v>
      </c>
      <c r="AN8" s="77">
        <v>-165614.0</v>
      </c>
      <c r="AO8" s="77">
        <v>-174186.0</v>
      </c>
    </row>
    <row r="9">
      <c r="A9" s="76"/>
      <c r="B9" s="73" t="s">
        <v>15</v>
      </c>
      <c r="C9" s="74" t="s">
        <v>11</v>
      </c>
      <c r="D9" s="74" t="s">
        <v>11</v>
      </c>
      <c r="E9" s="74" t="s">
        <v>11</v>
      </c>
      <c r="F9" s="74" t="s">
        <v>11</v>
      </c>
      <c r="G9" s="74" t="s">
        <v>11</v>
      </c>
      <c r="H9" s="74" t="s">
        <v>11</v>
      </c>
      <c r="I9" s="74" t="s">
        <v>11</v>
      </c>
      <c r="J9" s="74" t="s">
        <v>11</v>
      </c>
      <c r="K9" s="74" t="s">
        <v>11</v>
      </c>
      <c r="L9" s="74" t="s">
        <v>11</v>
      </c>
      <c r="M9" s="74" t="s">
        <v>11</v>
      </c>
      <c r="N9" s="74" t="s">
        <v>11</v>
      </c>
      <c r="O9" s="77">
        <v>427000.0</v>
      </c>
      <c r="P9" s="77">
        <v>488200.0</v>
      </c>
      <c r="Q9" s="77">
        <v>276050.0</v>
      </c>
      <c r="R9" s="77">
        <v>399750.0</v>
      </c>
      <c r="S9" s="77">
        <v>266000.0</v>
      </c>
      <c r="T9" s="77">
        <v>812500.0</v>
      </c>
      <c r="U9" s="77">
        <v>467000.0</v>
      </c>
      <c r="V9" s="77">
        <v>265500.0</v>
      </c>
      <c r="W9" s="77">
        <v>781100.0</v>
      </c>
      <c r="X9" s="77">
        <v>335000.0</v>
      </c>
      <c r="Y9" s="77">
        <v>592000.0</v>
      </c>
      <c r="Z9" s="77">
        <v>598700.0</v>
      </c>
      <c r="AA9" s="77">
        <v>559173.0</v>
      </c>
      <c r="AB9" s="77">
        <v>681325.0</v>
      </c>
      <c r="AC9" s="77">
        <v>499193.0</v>
      </c>
      <c r="AD9" s="77">
        <v>421378.0</v>
      </c>
      <c r="AE9" s="77">
        <v>332550.0</v>
      </c>
      <c r="AF9" s="77">
        <v>923810.0</v>
      </c>
      <c r="AG9" s="77">
        <v>577910.0</v>
      </c>
      <c r="AH9" s="77">
        <v>421010.0</v>
      </c>
      <c r="AI9" s="77">
        <v>1026050.0</v>
      </c>
      <c r="AJ9" s="77">
        <v>489068.0</v>
      </c>
      <c r="AK9" s="77">
        <v>790513.0</v>
      </c>
      <c r="AL9" s="77">
        <v>931498.0</v>
      </c>
      <c r="AM9" s="77">
        <v>890773.0</v>
      </c>
      <c r="AN9" s="77">
        <v>1101731.0</v>
      </c>
      <c r="AO9" s="77">
        <v>1098086.0</v>
      </c>
    </row>
    <row r="10">
      <c r="A10" s="76"/>
      <c r="B10" s="78" t="s">
        <v>6</v>
      </c>
      <c r="C10" s="79">
        <v>427000.0</v>
      </c>
      <c r="D10" s="79">
        <v>488200.0</v>
      </c>
      <c r="E10" s="79">
        <v>276050.0</v>
      </c>
      <c r="F10" s="79">
        <v>399750.0</v>
      </c>
      <c r="G10" s="79">
        <v>266000.0</v>
      </c>
      <c r="H10" s="79">
        <v>812500.0</v>
      </c>
      <c r="I10" s="79">
        <v>467000.0</v>
      </c>
      <c r="J10" s="79">
        <v>265500.0</v>
      </c>
      <c r="K10" s="79">
        <v>781100.0</v>
      </c>
      <c r="L10" s="79">
        <v>335000.0</v>
      </c>
      <c r="M10" s="79">
        <v>592000.0</v>
      </c>
      <c r="N10" s="79">
        <v>598700.0</v>
      </c>
      <c r="O10" s="80">
        <f t="shared" ref="O10:AO10" si="3">SUM(O5:O9)</f>
        <v>559173</v>
      </c>
      <c r="P10" s="80">
        <f t="shared" si="3"/>
        <v>681324</v>
      </c>
      <c r="Q10" s="80">
        <f t="shared" si="3"/>
        <v>499194</v>
      </c>
      <c r="R10" s="80">
        <f t="shared" si="3"/>
        <v>421378</v>
      </c>
      <c r="S10" s="80">
        <f t="shared" si="3"/>
        <v>332551</v>
      </c>
      <c r="T10" s="80">
        <f t="shared" si="3"/>
        <v>923811</v>
      </c>
      <c r="U10" s="80">
        <f t="shared" si="3"/>
        <v>577910</v>
      </c>
      <c r="V10" s="80">
        <f t="shared" si="3"/>
        <v>421011</v>
      </c>
      <c r="W10" s="80">
        <f t="shared" si="3"/>
        <v>1026050</v>
      </c>
      <c r="X10" s="80">
        <f t="shared" si="3"/>
        <v>489068</v>
      </c>
      <c r="Y10" s="80">
        <f t="shared" si="3"/>
        <v>790514</v>
      </c>
      <c r="Z10" s="80">
        <f t="shared" si="3"/>
        <v>931498</v>
      </c>
      <c r="AA10" s="80">
        <f t="shared" si="3"/>
        <v>890774</v>
      </c>
      <c r="AB10" s="80">
        <f t="shared" si="3"/>
        <v>1101730</v>
      </c>
      <c r="AC10" s="80">
        <f t="shared" si="3"/>
        <v>1098085</v>
      </c>
      <c r="AD10" s="80">
        <f t="shared" si="3"/>
        <v>638114</v>
      </c>
      <c r="AE10" s="80">
        <f t="shared" si="3"/>
        <v>648505</v>
      </c>
      <c r="AF10" s="80">
        <f t="shared" si="3"/>
        <v>1338627</v>
      </c>
      <c r="AG10" s="80">
        <f t="shared" si="3"/>
        <v>741234</v>
      </c>
      <c r="AH10" s="80">
        <f t="shared" si="3"/>
        <v>833746</v>
      </c>
      <c r="AI10" s="80">
        <f t="shared" si="3"/>
        <v>1587300</v>
      </c>
      <c r="AJ10" s="80">
        <f t="shared" si="3"/>
        <v>898296</v>
      </c>
      <c r="AK10" s="80">
        <f t="shared" si="3"/>
        <v>1348268</v>
      </c>
      <c r="AL10" s="80">
        <f t="shared" si="3"/>
        <v>1637244</v>
      </c>
      <c r="AM10" s="80">
        <f t="shared" si="3"/>
        <v>1443978</v>
      </c>
      <c r="AN10" s="80">
        <f t="shared" si="3"/>
        <v>1802944</v>
      </c>
      <c r="AO10" s="80">
        <f t="shared" si="3"/>
        <v>2046774</v>
      </c>
    </row>
    <row r="11">
      <c r="A11" s="76"/>
      <c r="B11" s="78"/>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row>
    <row r="12">
      <c r="A12" s="68"/>
      <c r="B12" s="81"/>
      <c r="C12" s="82">
        <f t="shared" ref="C12:N12" si="4">EOMONTH(D12,-1)</f>
        <v>44469</v>
      </c>
      <c r="D12" s="82">
        <f t="shared" si="4"/>
        <v>44500</v>
      </c>
      <c r="E12" s="82">
        <f t="shared" si="4"/>
        <v>44530</v>
      </c>
      <c r="F12" s="82">
        <f t="shared" si="4"/>
        <v>44561</v>
      </c>
      <c r="G12" s="82">
        <f t="shared" si="4"/>
        <v>44592</v>
      </c>
      <c r="H12" s="82">
        <f t="shared" si="4"/>
        <v>44620</v>
      </c>
      <c r="I12" s="82">
        <f t="shared" si="4"/>
        <v>44651</v>
      </c>
      <c r="J12" s="82">
        <f t="shared" si="4"/>
        <v>44681</v>
      </c>
      <c r="K12" s="82">
        <f t="shared" si="4"/>
        <v>44712</v>
      </c>
      <c r="L12" s="82">
        <f t="shared" si="4"/>
        <v>44742</v>
      </c>
      <c r="M12" s="82">
        <f t="shared" si="4"/>
        <v>44773</v>
      </c>
      <c r="N12" s="82">
        <f t="shared" si="4"/>
        <v>44804</v>
      </c>
      <c r="O12" s="82">
        <f t="shared" ref="O12:AO12" si="5">O3</f>
        <v>44834</v>
      </c>
      <c r="P12" s="82">
        <f t="shared" si="5"/>
        <v>44865</v>
      </c>
      <c r="Q12" s="82">
        <f t="shared" si="5"/>
        <v>44895</v>
      </c>
      <c r="R12" s="82">
        <f t="shared" si="5"/>
        <v>44926</v>
      </c>
      <c r="S12" s="82">
        <f t="shared" si="5"/>
        <v>44957</v>
      </c>
      <c r="T12" s="82">
        <f t="shared" si="5"/>
        <v>44985</v>
      </c>
      <c r="U12" s="82">
        <f t="shared" si="5"/>
        <v>45016</v>
      </c>
      <c r="V12" s="82">
        <f t="shared" si="5"/>
        <v>45046</v>
      </c>
      <c r="W12" s="82">
        <f t="shared" si="5"/>
        <v>45077</v>
      </c>
      <c r="X12" s="82">
        <f t="shared" si="5"/>
        <v>45107</v>
      </c>
      <c r="Y12" s="82">
        <f t="shared" si="5"/>
        <v>45138</v>
      </c>
      <c r="Z12" s="82">
        <f t="shared" si="5"/>
        <v>45169</v>
      </c>
      <c r="AA12" s="82">
        <f t="shared" si="5"/>
        <v>45199</v>
      </c>
      <c r="AB12" s="82">
        <f t="shared" si="5"/>
        <v>45230</v>
      </c>
      <c r="AC12" s="82">
        <f t="shared" si="5"/>
        <v>45260</v>
      </c>
      <c r="AD12" s="82">
        <f t="shared" si="5"/>
        <v>45291</v>
      </c>
      <c r="AE12" s="82">
        <f t="shared" si="5"/>
        <v>45322</v>
      </c>
      <c r="AF12" s="82">
        <f t="shared" si="5"/>
        <v>45351</v>
      </c>
      <c r="AG12" s="82">
        <f t="shared" si="5"/>
        <v>45382</v>
      </c>
      <c r="AH12" s="82">
        <f t="shared" si="5"/>
        <v>45412</v>
      </c>
      <c r="AI12" s="82">
        <f t="shared" si="5"/>
        <v>45443</v>
      </c>
      <c r="AJ12" s="82">
        <f t="shared" si="5"/>
        <v>45473</v>
      </c>
      <c r="AK12" s="82">
        <f t="shared" si="5"/>
        <v>45504</v>
      </c>
      <c r="AL12" s="82">
        <f t="shared" si="5"/>
        <v>45535</v>
      </c>
      <c r="AM12" s="82">
        <f t="shared" si="5"/>
        <v>45565</v>
      </c>
      <c r="AN12" s="82">
        <f t="shared" si="5"/>
        <v>45596</v>
      </c>
      <c r="AO12" s="82">
        <f t="shared" si="5"/>
        <v>45626</v>
      </c>
    </row>
    <row r="13" outlineLevel="1">
      <c r="A13" s="68"/>
      <c r="B13" s="83" t="s">
        <v>16</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row>
    <row r="14" outlineLevel="1">
      <c r="A14" s="68"/>
      <c r="B14" s="84">
        <f t="shared" ref="B14:B24" si="7">EOMONTH(B15,-1)</f>
        <v>44469</v>
      </c>
      <c r="C14" s="85">
        <f t="shared" ref="C14:N14" si="6">SUMIFS($10:$10,$3:$3,$B14)/12</f>
        <v>35583.33333</v>
      </c>
      <c r="D14" s="85">
        <f t="shared" si="6"/>
        <v>35583.33333</v>
      </c>
      <c r="E14" s="85">
        <f t="shared" si="6"/>
        <v>35583.33333</v>
      </c>
      <c r="F14" s="85">
        <f t="shared" si="6"/>
        <v>35583.33333</v>
      </c>
      <c r="G14" s="85">
        <f t="shared" si="6"/>
        <v>35583.33333</v>
      </c>
      <c r="H14" s="85">
        <f t="shared" si="6"/>
        <v>35583.33333</v>
      </c>
      <c r="I14" s="85">
        <f t="shared" si="6"/>
        <v>35583.33333</v>
      </c>
      <c r="J14" s="85">
        <f t="shared" si="6"/>
        <v>35583.33333</v>
      </c>
      <c r="K14" s="85">
        <f t="shared" si="6"/>
        <v>35583.33333</v>
      </c>
      <c r="L14" s="85">
        <f t="shared" si="6"/>
        <v>35583.33333</v>
      </c>
      <c r="M14" s="85">
        <f t="shared" si="6"/>
        <v>35583.33333</v>
      </c>
      <c r="N14" s="85">
        <f t="shared" si="6"/>
        <v>35583.33333</v>
      </c>
      <c r="O14" s="86" t="s">
        <v>11</v>
      </c>
      <c r="P14" s="86" t="s">
        <v>11</v>
      </c>
      <c r="Q14" s="86" t="s">
        <v>11</v>
      </c>
      <c r="R14" s="86" t="s">
        <v>11</v>
      </c>
      <c r="S14" s="86" t="s">
        <v>11</v>
      </c>
      <c r="T14" s="86" t="s">
        <v>11</v>
      </c>
      <c r="U14" s="86" t="s">
        <v>11</v>
      </c>
      <c r="V14" s="86" t="s">
        <v>11</v>
      </c>
      <c r="W14" s="86" t="s">
        <v>11</v>
      </c>
      <c r="X14" s="86" t="s">
        <v>11</v>
      </c>
      <c r="Y14" s="86" t="s">
        <v>11</v>
      </c>
      <c r="Z14" s="86" t="s">
        <v>11</v>
      </c>
      <c r="AA14" s="86" t="s">
        <v>11</v>
      </c>
      <c r="AB14" s="86" t="s">
        <v>11</v>
      </c>
      <c r="AC14" s="86" t="s">
        <v>11</v>
      </c>
      <c r="AD14" s="86" t="s">
        <v>11</v>
      </c>
      <c r="AE14" s="86" t="s">
        <v>11</v>
      </c>
      <c r="AF14" s="86" t="s">
        <v>11</v>
      </c>
      <c r="AG14" s="86" t="s">
        <v>11</v>
      </c>
      <c r="AH14" s="86" t="s">
        <v>11</v>
      </c>
      <c r="AI14" s="86" t="s">
        <v>11</v>
      </c>
      <c r="AJ14" s="86" t="s">
        <v>11</v>
      </c>
      <c r="AK14" s="86" t="s">
        <v>11</v>
      </c>
      <c r="AL14" s="86" t="s">
        <v>11</v>
      </c>
      <c r="AM14" s="86" t="s">
        <v>11</v>
      </c>
      <c r="AN14" s="86" t="s">
        <v>11</v>
      </c>
      <c r="AO14" s="86" t="s">
        <v>11</v>
      </c>
    </row>
    <row r="15" outlineLevel="1">
      <c r="A15" s="68"/>
      <c r="B15" s="84">
        <f t="shared" si="7"/>
        <v>44500</v>
      </c>
      <c r="C15" s="72"/>
      <c r="D15" s="85">
        <f t="shared" ref="D15:O15" si="8">SUMIFS($10:$10,$3:$3,$B15)/12</f>
        <v>40683.33333</v>
      </c>
      <c r="E15" s="85">
        <f t="shared" si="8"/>
        <v>40683.33333</v>
      </c>
      <c r="F15" s="85">
        <f t="shared" si="8"/>
        <v>40683.33333</v>
      </c>
      <c r="G15" s="85">
        <f t="shared" si="8"/>
        <v>40683.33333</v>
      </c>
      <c r="H15" s="85">
        <f t="shared" si="8"/>
        <v>40683.33333</v>
      </c>
      <c r="I15" s="85">
        <f t="shared" si="8"/>
        <v>40683.33333</v>
      </c>
      <c r="J15" s="85">
        <f t="shared" si="8"/>
        <v>40683.33333</v>
      </c>
      <c r="K15" s="85">
        <f t="shared" si="8"/>
        <v>40683.33333</v>
      </c>
      <c r="L15" s="85">
        <f t="shared" si="8"/>
        <v>40683.33333</v>
      </c>
      <c r="M15" s="85">
        <f t="shared" si="8"/>
        <v>40683.33333</v>
      </c>
      <c r="N15" s="85">
        <f t="shared" si="8"/>
        <v>40683.33333</v>
      </c>
      <c r="O15" s="85">
        <f t="shared" si="8"/>
        <v>40683.33333</v>
      </c>
      <c r="P15" s="86" t="s">
        <v>11</v>
      </c>
      <c r="Q15" s="86" t="s">
        <v>11</v>
      </c>
      <c r="R15" s="86" t="s">
        <v>11</v>
      </c>
      <c r="S15" s="86" t="s">
        <v>11</v>
      </c>
      <c r="T15" s="86" t="s">
        <v>11</v>
      </c>
      <c r="U15" s="86" t="s">
        <v>11</v>
      </c>
      <c r="V15" s="86" t="s">
        <v>11</v>
      </c>
      <c r="W15" s="86" t="s">
        <v>11</v>
      </c>
      <c r="X15" s="86" t="s">
        <v>11</v>
      </c>
      <c r="Y15" s="86" t="s">
        <v>11</v>
      </c>
      <c r="Z15" s="86" t="s">
        <v>11</v>
      </c>
      <c r="AA15" s="86" t="s">
        <v>11</v>
      </c>
      <c r="AB15" s="86" t="s">
        <v>11</v>
      </c>
      <c r="AC15" s="86" t="s">
        <v>11</v>
      </c>
      <c r="AD15" s="86" t="s">
        <v>11</v>
      </c>
      <c r="AE15" s="86" t="s">
        <v>11</v>
      </c>
      <c r="AF15" s="86" t="s">
        <v>11</v>
      </c>
      <c r="AG15" s="86" t="s">
        <v>11</v>
      </c>
      <c r="AH15" s="86" t="s">
        <v>11</v>
      </c>
      <c r="AI15" s="86" t="s">
        <v>11</v>
      </c>
      <c r="AJ15" s="86" t="s">
        <v>11</v>
      </c>
      <c r="AK15" s="86" t="s">
        <v>11</v>
      </c>
      <c r="AL15" s="86" t="s">
        <v>11</v>
      </c>
      <c r="AM15" s="86" t="s">
        <v>11</v>
      </c>
      <c r="AN15" s="86" t="s">
        <v>11</v>
      </c>
      <c r="AO15" s="86" t="s">
        <v>11</v>
      </c>
    </row>
    <row r="16" outlineLevel="1">
      <c r="A16" s="68"/>
      <c r="B16" s="84">
        <f t="shared" si="7"/>
        <v>44530</v>
      </c>
      <c r="C16" s="72"/>
      <c r="D16" s="72"/>
      <c r="E16" s="85">
        <f t="shared" ref="E16:P16" si="9">SUMIFS($10:$10,$3:$3,$B16)/12</f>
        <v>23004.16667</v>
      </c>
      <c r="F16" s="85">
        <f t="shared" si="9"/>
        <v>23004.16667</v>
      </c>
      <c r="G16" s="85">
        <f t="shared" si="9"/>
        <v>23004.16667</v>
      </c>
      <c r="H16" s="85">
        <f t="shared" si="9"/>
        <v>23004.16667</v>
      </c>
      <c r="I16" s="85">
        <f t="shared" si="9"/>
        <v>23004.16667</v>
      </c>
      <c r="J16" s="85">
        <f t="shared" si="9"/>
        <v>23004.16667</v>
      </c>
      <c r="K16" s="85">
        <f t="shared" si="9"/>
        <v>23004.16667</v>
      </c>
      <c r="L16" s="85">
        <f t="shared" si="9"/>
        <v>23004.16667</v>
      </c>
      <c r="M16" s="85">
        <f t="shared" si="9"/>
        <v>23004.16667</v>
      </c>
      <c r="N16" s="85">
        <f t="shared" si="9"/>
        <v>23004.16667</v>
      </c>
      <c r="O16" s="85">
        <f t="shared" si="9"/>
        <v>23004.16667</v>
      </c>
      <c r="P16" s="85">
        <f t="shared" si="9"/>
        <v>23004.16667</v>
      </c>
      <c r="Q16" s="86" t="s">
        <v>11</v>
      </c>
      <c r="R16" s="86" t="s">
        <v>11</v>
      </c>
      <c r="S16" s="86" t="s">
        <v>11</v>
      </c>
      <c r="T16" s="86" t="s">
        <v>11</v>
      </c>
      <c r="U16" s="86" t="s">
        <v>11</v>
      </c>
      <c r="V16" s="86" t="s">
        <v>11</v>
      </c>
      <c r="W16" s="86" t="s">
        <v>11</v>
      </c>
      <c r="X16" s="86" t="s">
        <v>11</v>
      </c>
      <c r="Y16" s="86" t="s">
        <v>11</v>
      </c>
      <c r="Z16" s="86" t="s">
        <v>11</v>
      </c>
      <c r="AA16" s="86" t="s">
        <v>11</v>
      </c>
      <c r="AB16" s="86" t="s">
        <v>11</v>
      </c>
      <c r="AC16" s="86" t="s">
        <v>11</v>
      </c>
      <c r="AD16" s="86" t="s">
        <v>11</v>
      </c>
      <c r="AE16" s="86" t="s">
        <v>11</v>
      </c>
      <c r="AF16" s="86" t="s">
        <v>11</v>
      </c>
      <c r="AG16" s="86" t="s">
        <v>11</v>
      </c>
      <c r="AH16" s="86" t="s">
        <v>11</v>
      </c>
      <c r="AI16" s="86" t="s">
        <v>11</v>
      </c>
      <c r="AJ16" s="86" t="s">
        <v>11</v>
      </c>
      <c r="AK16" s="86" t="s">
        <v>11</v>
      </c>
      <c r="AL16" s="86" t="s">
        <v>11</v>
      </c>
      <c r="AM16" s="86" t="s">
        <v>11</v>
      </c>
      <c r="AN16" s="86" t="s">
        <v>11</v>
      </c>
      <c r="AO16" s="86" t="s">
        <v>11</v>
      </c>
    </row>
    <row r="17" outlineLevel="1">
      <c r="A17" s="68"/>
      <c r="B17" s="84">
        <f t="shared" si="7"/>
        <v>44561</v>
      </c>
      <c r="C17" s="72"/>
      <c r="D17" s="72"/>
      <c r="E17" s="72"/>
      <c r="F17" s="85">
        <f t="shared" ref="F17:Q17" si="10">SUMIFS($10:$10,$3:$3,$B17)/12</f>
        <v>33312.5</v>
      </c>
      <c r="G17" s="85">
        <f t="shared" si="10"/>
        <v>33312.5</v>
      </c>
      <c r="H17" s="85">
        <f t="shared" si="10"/>
        <v>33312.5</v>
      </c>
      <c r="I17" s="85">
        <f t="shared" si="10"/>
        <v>33312.5</v>
      </c>
      <c r="J17" s="85">
        <f t="shared" si="10"/>
        <v>33312.5</v>
      </c>
      <c r="K17" s="85">
        <f t="shared" si="10"/>
        <v>33312.5</v>
      </c>
      <c r="L17" s="85">
        <f t="shared" si="10"/>
        <v>33312.5</v>
      </c>
      <c r="M17" s="85">
        <f t="shared" si="10"/>
        <v>33312.5</v>
      </c>
      <c r="N17" s="85">
        <f t="shared" si="10"/>
        <v>33312.5</v>
      </c>
      <c r="O17" s="85">
        <f t="shared" si="10"/>
        <v>33312.5</v>
      </c>
      <c r="P17" s="85">
        <f t="shared" si="10"/>
        <v>33312.5</v>
      </c>
      <c r="Q17" s="85">
        <f t="shared" si="10"/>
        <v>33312.5</v>
      </c>
      <c r="R17" s="86" t="s">
        <v>11</v>
      </c>
      <c r="S17" s="86" t="s">
        <v>11</v>
      </c>
      <c r="T17" s="86" t="s">
        <v>11</v>
      </c>
      <c r="U17" s="86" t="s">
        <v>11</v>
      </c>
      <c r="V17" s="86" t="s">
        <v>11</v>
      </c>
      <c r="W17" s="86" t="s">
        <v>11</v>
      </c>
      <c r="X17" s="86" t="s">
        <v>11</v>
      </c>
      <c r="Y17" s="86" t="s">
        <v>11</v>
      </c>
      <c r="Z17" s="86" t="s">
        <v>11</v>
      </c>
      <c r="AA17" s="86" t="s">
        <v>11</v>
      </c>
      <c r="AB17" s="86" t="s">
        <v>11</v>
      </c>
      <c r="AC17" s="86" t="s">
        <v>11</v>
      </c>
      <c r="AD17" s="86" t="s">
        <v>11</v>
      </c>
      <c r="AE17" s="86" t="s">
        <v>11</v>
      </c>
      <c r="AF17" s="86" t="s">
        <v>11</v>
      </c>
      <c r="AG17" s="86" t="s">
        <v>11</v>
      </c>
      <c r="AH17" s="86" t="s">
        <v>11</v>
      </c>
      <c r="AI17" s="86" t="s">
        <v>11</v>
      </c>
      <c r="AJ17" s="86" t="s">
        <v>11</v>
      </c>
      <c r="AK17" s="86" t="s">
        <v>11</v>
      </c>
      <c r="AL17" s="86" t="s">
        <v>11</v>
      </c>
      <c r="AM17" s="86" t="s">
        <v>11</v>
      </c>
      <c r="AN17" s="86" t="s">
        <v>11</v>
      </c>
      <c r="AO17" s="86" t="s">
        <v>11</v>
      </c>
    </row>
    <row r="18" outlineLevel="1">
      <c r="A18" s="68"/>
      <c r="B18" s="84">
        <f t="shared" si="7"/>
        <v>44592</v>
      </c>
      <c r="C18" s="72"/>
      <c r="D18" s="72"/>
      <c r="E18" s="72"/>
      <c r="F18" s="72"/>
      <c r="G18" s="85">
        <f t="shared" ref="G18:R18" si="11">SUMIFS($10:$10,$3:$3,$B18)/12</f>
        <v>22166.66667</v>
      </c>
      <c r="H18" s="85">
        <f t="shared" si="11"/>
        <v>22166.66667</v>
      </c>
      <c r="I18" s="85">
        <f t="shared" si="11"/>
        <v>22166.66667</v>
      </c>
      <c r="J18" s="85">
        <f t="shared" si="11"/>
        <v>22166.66667</v>
      </c>
      <c r="K18" s="85">
        <f t="shared" si="11"/>
        <v>22166.66667</v>
      </c>
      <c r="L18" s="85">
        <f t="shared" si="11"/>
        <v>22166.66667</v>
      </c>
      <c r="M18" s="85">
        <f t="shared" si="11"/>
        <v>22166.66667</v>
      </c>
      <c r="N18" s="85">
        <f t="shared" si="11"/>
        <v>22166.66667</v>
      </c>
      <c r="O18" s="85">
        <f t="shared" si="11"/>
        <v>22166.66667</v>
      </c>
      <c r="P18" s="85">
        <f t="shared" si="11"/>
        <v>22166.66667</v>
      </c>
      <c r="Q18" s="85">
        <f t="shared" si="11"/>
        <v>22166.66667</v>
      </c>
      <c r="R18" s="85">
        <f t="shared" si="11"/>
        <v>22166.66667</v>
      </c>
      <c r="S18" s="86" t="s">
        <v>11</v>
      </c>
      <c r="T18" s="86" t="s">
        <v>11</v>
      </c>
      <c r="U18" s="86" t="s">
        <v>11</v>
      </c>
      <c r="V18" s="86" t="s">
        <v>11</v>
      </c>
      <c r="W18" s="86" t="s">
        <v>11</v>
      </c>
      <c r="X18" s="86" t="s">
        <v>11</v>
      </c>
      <c r="Y18" s="86" t="s">
        <v>11</v>
      </c>
      <c r="Z18" s="86" t="s">
        <v>11</v>
      </c>
      <c r="AA18" s="86" t="s">
        <v>11</v>
      </c>
      <c r="AB18" s="86" t="s">
        <v>11</v>
      </c>
      <c r="AC18" s="86" t="s">
        <v>11</v>
      </c>
      <c r="AD18" s="86" t="s">
        <v>11</v>
      </c>
      <c r="AE18" s="86" t="s">
        <v>11</v>
      </c>
      <c r="AF18" s="86" t="s">
        <v>11</v>
      </c>
      <c r="AG18" s="86" t="s">
        <v>11</v>
      </c>
      <c r="AH18" s="86" t="s">
        <v>11</v>
      </c>
      <c r="AI18" s="86" t="s">
        <v>11</v>
      </c>
      <c r="AJ18" s="86" t="s">
        <v>11</v>
      </c>
      <c r="AK18" s="86" t="s">
        <v>11</v>
      </c>
      <c r="AL18" s="86" t="s">
        <v>11</v>
      </c>
      <c r="AM18" s="86" t="s">
        <v>11</v>
      </c>
      <c r="AN18" s="86" t="s">
        <v>11</v>
      </c>
      <c r="AO18" s="86" t="s">
        <v>11</v>
      </c>
    </row>
    <row r="19" outlineLevel="1">
      <c r="A19" s="68"/>
      <c r="B19" s="84">
        <f t="shared" si="7"/>
        <v>44620</v>
      </c>
      <c r="C19" s="72"/>
      <c r="D19" s="72"/>
      <c r="E19" s="72"/>
      <c r="F19" s="72"/>
      <c r="G19" s="72"/>
      <c r="H19" s="85">
        <f t="shared" ref="H19:S19" si="12">SUMIFS($10:$10,$3:$3,$B19)/12</f>
        <v>67708.33333</v>
      </c>
      <c r="I19" s="85">
        <f t="shared" si="12"/>
        <v>67708.33333</v>
      </c>
      <c r="J19" s="85">
        <f t="shared" si="12"/>
        <v>67708.33333</v>
      </c>
      <c r="K19" s="85">
        <f t="shared" si="12"/>
        <v>67708.33333</v>
      </c>
      <c r="L19" s="85">
        <f t="shared" si="12"/>
        <v>67708.33333</v>
      </c>
      <c r="M19" s="85">
        <f t="shared" si="12"/>
        <v>67708.33333</v>
      </c>
      <c r="N19" s="85">
        <f t="shared" si="12"/>
        <v>67708.33333</v>
      </c>
      <c r="O19" s="85">
        <f t="shared" si="12"/>
        <v>67708.33333</v>
      </c>
      <c r="P19" s="85">
        <f t="shared" si="12"/>
        <v>67708.33333</v>
      </c>
      <c r="Q19" s="85">
        <f t="shared" si="12"/>
        <v>67708.33333</v>
      </c>
      <c r="R19" s="85">
        <f t="shared" si="12"/>
        <v>67708.33333</v>
      </c>
      <c r="S19" s="85">
        <f t="shared" si="12"/>
        <v>67708.33333</v>
      </c>
      <c r="T19" s="86" t="s">
        <v>11</v>
      </c>
      <c r="U19" s="86" t="s">
        <v>11</v>
      </c>
      <c r="V19" s="86" t="s">
        <v>11</v>
      </c>
      <c r="W19" s="86" t="s">
        <v>11</v>
      </c>
      <c r="X19" s="86" t="s">
        <v>11</v>
      </c>
      <c r="Y19" s="86" t="s">
        <v>11</v>
      </c>
      <c r="Z19" s="86" t="s">
        <v>11</v>
      </c>
      <c r="AA19" s="86" t="s">
        <v>11</v>
      </c>
      <c r="AB19" s="86" t="s">
        <v>11</v>
      </c>
      <c r="AC19" s="86" t="s">
        <v>11</v>
      </c>
      <c r="AD19" s="86" t="s">
        <v>11</v>
      </c>
      <c r="AE19" s="86" t="s">
        <v>11</v>
      </c>
      <c r="AF19" s="86" t="s">
        <v>11</v>
      </c>
      <c r="AG19" s="86" t="s">
        <v>11</v>
      </c>
      <c r="AH19" s="86" t="s">
        <v>11</v>
      </c>
      <c r="AI19" s="86" t="s">
        <v>11</v>
      </c>
      <c r="AJ19" s="86" t="s">
        <v>11</v>
      </c>
      <c r="AK19" s="86" t="s">
        <v>11</v>
      </c>
      <c r="AL19" s="86" t="s">
        <v>11</v>
      </c>
      <c r="AM19" s="86" t="s">
        <v>11</v>
      </c>
      <c r="AN19" s="86" t="s">
        <v>11</v>
      </c>
      <c r="AO19" s="86" t="s">
        <v>11</v>
      </c>
    </row>
    <row r="20" outlineLevel="1">
      <c r="A20" s="68"/>
      <c r="B20" s="84">
        <f t="shared" si="7"/>
        <v>44651</v>
      </c>
      <c r="C20" s="72"/>
      <c r="D20" s="72"/>
      <c r="E20" s="72"/>
      <c r="F20" s="72"/>
      <c r="G20" s="72"/>
      <c r="H20" s="72"/>
      <c r="I20" s="85">
        <f t="shared" ref="I20:T20" si="13">SUMIFS($10:$10,$3:$3,$B20)/12</f>
        <v>38916.66667</v>
      </c>
      <c r="J20" s="85">
        <f t="shared" si="13"/>
        <v>38916.66667</v>
      </c>
      <c r="K20" s="85">
        <f t="shared" si="13"/>
        <v>38916.66667</v>
      </c>
      <c r="L20" s="85">
        <f t="shared" si="13"/>
        <v>38916.66667</v>
      </c>
      <c r="M20" s="85">
        <f t="shared" si="13"/>
        <v>38916.66667</v>
      </c>
      <c r="N20" s="85">
        <f t="shared" si="13"/>
        <v>38916.66667</v>
      </c>
      <c r="O20" s="85">
        <f t="shared" si="13"/>
        <v>38916.66667</v>
      </c>
      <c r="P20" s="85">
        <f t="shared" si="13"/>
        <v>38916.66667</v>
      </c>
      <c r="Q20" s="85">
        <f t="shared" si="13"/>
        <v>38916.66667</v>
      </c>
      <c r="R20" s="85">
        <f t="shared" si="13"/>
        <v>38916.66667</v>
      </c>
      <c r="S20" s="85">
        <f t="shared" si="13"/>
        <v>38916.66667</v>
      </c>
      <c r="T20" s="85">
        <f t="shared" si="13"/>
        <v>38916.66667</v>
      </c>
      <c r="U20" s="86" t="s">
        <v>11</v>
      </c>
      <c r="V20" s="86" t="s">
        <v>11</v>
      </c>
      <c r="W20" s="86" t="s">
        <v>11</v>
      </c>
      <c r="X20" s="86" t="s">
        <v>11</v>
      </c>
      <c r="Y20" s="86" t="s">
        <v>11</v>
      </c>
      <c r="Z20" s="86" t="s">
        <v>11</v>
      </c>
      <c r="AA20" s="86" t="s">
        <v>11</v>
      </c>
      <c r="AB20" s="86" t="s">
        <v>11</v>
      </c>
      <c r="AC20" s="86" t="s">
        <v>11</v>
      </c>
      <c r="AD20" s="86" t="s">
        <v>11</v>
      </c>
      <c r="AE20" s="86" t="s">
        <v>11</v>
      </c>
      <c r="AF20" s="86" t="s">
        <v>11</v>
      </c>
      <c r="AG20" s="86" t="s">
        <v>11</v>
      </c>
      <c r="AH20" s="86" t="s">
        <v>11</v>
      </c>
      <c r="AI20" s="86" t="s">
        <v>11</v>
      </c>
      <c r="AJ20" s="86" t="s">
        <v>11</v>
      </c>
      <c r="AK20" s="86" t="s">
        <v>11</v>
      </c>
      <c r="AL20" s="86" t="s">
        <v>11</v>
      </c>
      <c r="AM20" s="86" t="s">
        <v>11</v>
      </c>
      <c r="AN20" s="86" t="s">
        <v>11</v>
      </c>
      <c r="AO20" s="86" t="s">
        <v>11</v>
      </c>
    </row>
    <row r="21" outlineLevel="1">
      <c r="A21" s="68"/>
      <c r="B21" s="84">
        <f t="shared" si="7"/>
        <v>44681</v>
      </c>
      <c r="C21" s="72"/>
      <c r="D21" s="72"/>
      <c r="E21" s="72"/>
      <c r="F21" s="72"/>
      <c r="G21" s="72"/>
      <c r="H21" s="72"/>
      <c r="I21" s="72"/>
      <c r="J21" s="85">
        <f t="shared" ref="J21:U21" si="14">SUMIFS($10:$10,$3:$3,$B21)/12</f>
        <v>22125</v>
      </c>
      <c r="K21" s="85">
        <f t="shared" si="14"/>
        <v>22125</v>
      </c>
      <c r="L21" s="85">
        <f t="shared" si="14"/>
        <v>22125</v>
      </c>
      <c r="M21" s="85">
        <f t="shared" si="14"/>
        <v>22125</v>
      </c>
      <c r="N21" s="85">
        <f t="shared" si="14"/>
        <v>22125</v>
      </c>
      <c r="O21" s="85">
        <f t="shared" si="14"/>
        <v>22125</v>
      </c>
      <c r="P21" s="85">
        <f t="shared" si="14"/>
        <v>22125</v>
      </c>
      <c r="Q21" s="85">
        <f t="shared" si="14"/>
        <v>22125</v>
      </c>
      <c r="R21" s="85">
        <f t="shared" si="14"/>
        <v>22125</v>
      </c>
      <c r="S21" s="85">
        <f t="shared" si="14"/>
        <v>22125</v>
      </c>
      <c r="T21" s="85">
        <f t="shared" si="14"/>
        <v>22125</v>
      </c>
      <c r="U21" s="85">
        <f t="shared" si="14"/>
        <v>22125</v>
      </c>
      <c r="V21" s="86" t="s">
        <v>11</v>
      </c>
      <c r="W21" s="86" t="s">
        <v>11</v>
      </c>
      <c r="X21" s="86" t="s">
        <v>11</v>
      </c>
      <c r="Y21" s="86" t="s">
        <v>11</v>
      </c>
      <c r="Z21" s="86" t="s">
        <v>11</v>
      </c>
      <c r="AA21" s="86" t="s">
        <v>11</v>
      </c>
      <c r="AB21" s="86" t="s">
        <v>11</v>
      </c>
      <c r="AC21" s="86" t="s">
        <v>11</v>
      </c>
      <c r="AD21" s="86" t="s">
        <v>11</v>
      </c>
      <c r="AE21" s="86" t="s">
        <v>11</v>
      </c>
      <c r="AF21" s="86" t="s">
        <v>11</v>
      </c>
      <c r="AG21" s="86" t="s">
        <v>11</v>
      </c>
      <c r="AH21" s="86" t="s">
        <v>11</v>
      </c>
      <c r="AI21" s="86" t="s">
        <v>11</v>
      </c>
      <c r="AJ21" s="86" t="s">
        <v>11</v>
      </c>
      <c r="AK21" s="86" t="s">
        <v>11</v>
      </c>
      <c r="AL21" s="86" t="s">
        <v>11</v>
      </c>
      <c r="AM21" s="86" t="s">
        <v>11</v>
      </c>
      <c r="AN21" s="86" t="s">
        <v>11</v>
      </c>
      <c r="AO21" s="86" t="s">
        <v>11</v>
      </c>
    </row>
    <row r="22" outlineLevel="1">
      <c r="A22" s="68"/>
      <c r="B22" s="84">
        <f t="shared" si="7"/>
        <v>44712</v>
      </c>
      <c r="C22" s="72"/>
      <c r="D22" s="72"/>
      <c r="E22" s="72"/>
      <c r="F22" s="72"/>
      <c r="G22" s="72"/>
      <c r="H22" s="72"/>
      <c r="I22" s="72"/>
      <c r="J22" s="72"/>
      <c r="K22" s="85">
        <f t="shared" ref="K22:V22" si="15">SUMIFS($10:$10,$3:$3,$B22)/12</f>
        <v>65091.66667</v>
      </c>
      <c r="L22" s="85">
        <f t="shared" si="15"/>
        <v>65091.66667</v>
      </c>
      <c r="M22" s="85">
        <f t="shared" si="15"/>
        <v>65091.66667</v>
      </c>
      <c r="N22" s="85">
        <f t="shared" si="15"/>
        <v>65091.66667</v>
      </c>
      <c r="O22" s="85">
        <f t="shared" si="15"/>
        <v>65091.66667</v>
      </c>
      <c r="P22" s="85">
        <f t="shared" si="15"/>
        <v>65091.66667</v>
      </c>
      <c r="Q22" s="85">
        <f t="shared" si="15"/>
        <v>65091.66667</v>
      </c>
      <c r="R22" s="85">
        <f t="shared" si="15"/>
        <v>65091.66667</v>
      </c>
      <c r="S22" s="85">
        <f t="shared" si="15"/>
        <v>65091.66667</v>
      </c>
      <c r="T22" s="85">
        <f t="shared" si="15"/>
        <v>65091.66667</v>
      </c>
      <c r="U22" s="85">
        <f t="shared" si="15"/>
        <v>65091.66667</v>
      </c>
      <c r="V22" s="85">
        <f t="shared" si="15"/>
        <v>65091.66667</v>
      </c>
      <c r="W22" s="86" t="s">
        <v>11</v>
      </c>
      <c r="X22" s="86" t="s">
        <v>11</v>
      </c>
      <c r="Y22" s="86" t="s">
        <v>11</v>
      </c>
      <c r="Z22" s="86" t="s">
        <v>11</v>
      </c>
      <c r="AA22" s="86" t="s">
        <v>11</v>
      </c>
      <c r="AB22" s="86" t="s">
        <v>11</v>
      </c>
      <c r="AC22" s="86" t="s">
        <v>11</v>
      </c>
      <c r="AD22" s="86" t="s">
        <v>11</v>
      </c>
      <c r="AE22" s="86" t="s">
        <v>11</v>
      </c>
      <c r="AF22" s="86" t="s">
        <v>11</v>
      </c>
      <c r="AG22" s="86" t="s">
        <v>11</v>
      </c>
      <c r="AH22" s="86" t="s">
        <v>11</v>
      </c>
      <c r="AI22" s="86" t="s">
        <v>11</v>
      </c>
      <c r="AJ22" s="86" t="s">
        <v>11</v>
      </c>
      <c r="AK22" s="86" t="s">
        <v>11</v>
      </c>
      <c r="AL22" s="86" t="s">
        <v>11</v>
      </c>
      <c r="AM22" s="86" t="s">
        <v>11</v>
      </c>
      <c r="AN22" s="86" t="s">
        <v>11</v>
      </c>
      <c r="AO22" s="86" t="s">
        <v>11</v>
      </c>
    </row>
    <row r="23" outlineLevel="1">
      <c r="A23" s="68"/>
      <c r="B23" s="84">
        <f t="shared" si="7"/>
        <v>44742</v>
      </c>
      <c r="C23" s="72"/>
      <c r="D23" s="72"/>
      <c r="E23" s="72"/>
      <c r="F23" s="72"/>
      <c r="G23" s="72"/>
      <c r="H23" s="72"/>
      <c r="I23" s="72"/>
      <c r="J23" s="72"/>
      <c r="K23" s="72"/>
      <c r="L23" s="85">
        <f t="shared" ref="L23:W23" si="16">SUMIFS($10:$10,$3:$3,$B23)/12</f>
        <v>27916.66667</v>
      </c>
      <c r="M23" s="85">
        <f t="shared" si="16"/>
        <v>27916.66667</v>
      </c>
      <c r="N23" s="85">
        <f t="shared" si="16"/>
        <v>27916.66667</v>
      </c>
      <c r="O23" s="85">
        <f t="shared" si="16"/>
        <v>27916.66667</v>
      </c>
      <c r="P23" s="85">
        <f t="shared" si="16"/>
        <v>27916.66667</v>
      </c>
      <c r="Q23" s="85">
        <f t="shared" si="16"/>
        <v>27916.66667</v>
      </c>
      <c r="R23" s="85">
        <f t="shared" si="16"/>
        <v>27916.66667</v>
      </c>
      <c r="S23" s="85">
        <f t="shared" si="16"/>
        <v>27916.66667</v>
      </c>
      <c r="T23" s="85">
        <f t="shared" si="16"/>
        <v>27916.66667</v>
      </c>
      <c r="U23" s="85">
        <f t="shared" si="16"/>
        <v>27916.66667</v>
      </c>
      <c r="V23" s="85">
        <f t="shared" si="16"/>
        <v>27916.66667</v>
      </c>
      <c r="W23" s="85">
        <f t="shared" si="16"/>
        <v>27916.66667</v>
      </c>
      <c r="X23" s="86" t="s">
        <v>11</v>
      </c>
      <c r="Y23" s="86" t="s">
        <v>11</v>
      </c>
      <c r="Z23" s="86" t="s">
        <v>11</v>
      </c>
      <c r="AA23" s="86" t="s">
        <v>11</v>
      </c>
      <c r="AB23" s="86" t="s">
        <v>11</v>
      </c>
      <c r="AC23" s="86" t="s">
        <v>11</v>
      </c>
      <c r="AD23" s="86" t="s">
        <v>11</v>
      </c>
      <c r="AE23" s="86" t="s">
        <v>11</v>
      </c>
      <c r="AF23" s="86" t="s">
        <v>11</v>
      </c>
      <c r="AG23" s="86" t="s">
        <v>11</v>
      </c>
      <c r="AH23" s="86" t="s">
        <v>11</v>
      </c>
      <c r="AI23" s="86" t="s">
        <v>11</v>
      </c>
      <c r="AJ23" s="86" t="s">
        <v>11</v>
      </c>
      <c r="AK23" s="86" t="s">
        <v>11</v>
      </c>
      <c r="AL23" s="86" t="s">
        <v>11</v>
      </c>
      <c r="AM23" s="86" t="s">
        <v>11</v>
      </c>
      <c r="AN23" s="86" t="s">
        <v>11</v>
      </c>
      <c r="AO23" s="86" t="s">
        <v>11</v>
      </c>
    </row>
    <row r="24" outlineLevel="1">
      <c r="A24" s="68"/>
      <c r="B24" s="84">
        <f t="shared" si="7"/>
        <v>44773</v>
      </c>
      <c r="C24" s="72"/>
      <c r="D24" s="72"/>
      <c r="E24" s="72"/>
      <c r="F24" s="72"/>
      <c r="G24" s="72"/>
      <c r="H24" s="72"/>
      <c r="I24" s="72"/>
      <c r="J24" s="72"/>
      <c r="K24" s="72"/>
      <c r="L24" s="72"/>
      <c r="M24" s="85">
        <f t="shared" ref="M24:X24" si="17">SUMIFS($10:$10,$3:$3,$B24)/12</f>
        <v>49333.33333</v>
      </c>
      <c r="N24" s="85">
        <f t="shared" si="17"/>
        <v>49333.33333</v>
      </c>
      <c r="O24" s="85">
        <f t="shared" si="17"/>
        <v>49333.33333</v>
      </c>
      <c r="P24" s="85">
        <f t="shared" si="17"/>
        <v>49333.33333</v>
      </c>
      <c r="Q24" s="85">
        <f t="shared" si="17"/>
        <v>49333.33333</v>
      </c>
      <c r="R24" s="85">
        <f t="shared" si="17"/>
        <v>49333.33333</v>
      </c>
      <c r="S24" s="85">
        <f t="shared" si="17"/>
        <v>49333.33333</v>
      </c>
      <c r="T24" s="85">
        <f t="shared" si="17"/>
        <v>49333.33333</v>
      </c>
      <c r="U24" s="85">
        <f t="shared" si="17"/>
        <v>49333.33333</v>
      </c>
      <c r="V24" s="85">
        <f t="shared" si="17"/>
        <v>49333.33333</v>
      </c>
      <c r="W24" s="85">
        <f t="shared" si="17"/>
        <v>49333.33333</v>
      </c>
      <c r="X24" s="85">
        <f t="shared" si="17"/>
        <v>49333.33333</v>
      </c>
      <c r="Y24" s="86" t="s">
        <v>11</v>
      </c>
      <c r="Z24" s="86" t="s">
        <v>11</v>
      </c>
      <c r="AA24" s="86" t="s">
        <v>11</v>
      </c>
      <c r="AB24" s="86" t="s">
        <v>11</v>
      </c>
      <c r="AC24" s="86" t="s">
        <v>11</v>
      </c>
      <c r="AD24" s="86" t="s">
        <v>11</v>
      </c>
      <c r="AE24" s="86" t="s">
        <v>11</v>
      </c>
      <c r="AF24" s="86" t="s">
        <v>11</v>
      </c>
      <c r="AG24" s="86" t="s">
        <v>11</v>
      </c>
      <c r="AH24" s="86" t="s">
        <v>11</v>
      </c>
      <c r="AI24" s="86" t="s">
        <v>11</v>
      </c>
      <c r="AJ24" s="86" t="s">
        <v>11</v>
      </c>
      <c r="AK24" s="86" t="s">
        <v>11</v>
      </c>
      <c r="AL24" s="86" t="s">
        <v>11</v>
      </c>
      <c r="AM24" s="86" t="s">
        <v>11</v>
      </c>
      <c r="AN24" s="86" t="s">
        <v>11</v>
      </c>
      <c r="AO24" s="86" t="s">
        <v>11</v>
      </c>
    </row>
    <row r="25" outlineLevel="1">
      <c r="A25" s="68"/>
      <c r="B25" s="84">
        <f>N3</f>
        <v>44804</v>
      </c>
      <c r="C25" s="72"/>
      <c r="D25" s="72"/>
      <c r="E25" s="72"/>
      <c r="F25" s="72"/>
      <c r="G25" s="72"/>
      <c r="H25" s="72"/>
      <c r="I25" s="72"/>
      <c r="J25" s="72"/>
      <c r="K25" s="72"/>
      <c r="L25" s="72"/>
      <c r="M25" s="72"/>
      <c r="N25" s="85">
        <f t="shared" ref="N25:Y25" si="18">SUMIFS($10:$10,$3:$3,$B25)/12</f>
        <v>49891.66667</v>
      </c>
      <c r="O25" s="85">
        <f t="shared" si="18"/>
        <v>49891.66667</v>
      </c>
      <c r="P25" s="85">
        <f t="shared" si="18"/>
        <v>49891.66667</v>
      </c>
      <c r="Q25" s="85">
        <f t="shared" si="18"/>
        <v>49891.66667</v>
      </c>
      <c r="R25" s="85">
        <f t="shared" si="18"/>
        <v>49891.66667</v>
      </c>
      <c r="S25" s="85">
        <f t="shared" si="18"/>
        <v>49891.66667</v>
      </c>
      <c r="T25" s="85">
        <f t="shared" si="18"/>
        <v>49891.66667</v>
      </c>
      <c r="U25" s="85">
        <f t="shared" si="18"/>
        <v>49891.66667</v>
      </c>
      <c r="V25" s="85">
        <f t="shared" si="18"/>
        <v>49891.66667</v>
      </c>
      <c r="W25" s="85">
        <f t="shared" si="18"/>
        <v>49891.66667</v>
      </c>
      <c r="X25" s="85">
        <f t="shared" si="18"/>
        <v>49891.66667</v>
      </c>
      <c r="Y25" s="85">
        <f t="shared" si="18"/>
        <v>49891.66667</v>
      </c>
      <c r="Z25" s="86" t="s">
        <v>11</v>
      </c>
      <c r="AA25" s="86" t="s">
        <v>11</v>
      </c>
      <c r="AB25" s="86" t="s">
        <v>11</v>
      </c>
      <c r="AC25" s="86" t="s">
        <v>11</v>
      </c>
      <c r="AD25" s="86" t="s">
        <v>11</v>
      </c>
      <c r="AE25" s="86" t="s">
        <v>11</v>
      </c>
      <c r="AF25" s="86" t="s">
        <v>11</v>
      </c>
      <c r="AG25" s="86" t="s">
        <v>11</v>
      </c>
      <c r="AH25" s="86" t="s">
        <v>11</v>
      </c>
      <c r="AI25" s="86" t="s">
        <v>11</v>
      </c>
      <c r="AJ25" s="86" t="s">
        <v>11</v>
      </c>
      <c r="AK25" s="86" t="s">
        <v>11</v>
      </c>
      <c r="AL25" s="86" t="s">
        <v>11</v>
      </c>
      <c r="AM25" s="86" t="s">
        <v>11</v>
      </c>
      <c r="AN25" s="86" t="s">
        <v>11</v>
      </c>
      <c r="AO25" s="86" t="s">
        <v>11</v>
      </c>
    </row>
    <row r="26" outlineLevel="1">
      <c r="A26" s="68"/>
      <c r="B26" s="84">
        <f t="shared" ref="B26:B52" si="20">EOMONTH(B25,1)</f>
        <v>44834</v>
      </c>
      <c r="C26" s="72"/>
      <c r="D26" s="72"/>
      <c r="E26" s="72"/>
      <c r="F26" s="72"/>
      <c r="G26" s="72"/>
      <c r="H26" s="72"/>
      <c r="I26" s="72"/>
      <c r="J26" s="72"/>
      <c r="K26" s="72"/>
      <c r="L26" s="72"/>
      <c r="M26" s="72"/>
      <c r="N26" s="72"/>
      <c r="O26" s="85">
        <f>SUMIFS($10:$10,$3:$3,$B26)/12</f>
        <v>46597.75</v>
      </c>
      <c r="P26" s="85">
        <f t="shared" ref="P26:Z26" si="19">O26</f>
        <v>46597.75</v>
      </c>
      <c r="Q26" s="85">
        <f t="shared" si="19"/>
        <v>46597.75</v>
      </c>
      <c r="R26" s="85">
        <f t="shared" si="19"/>
        <v>46597.75</v>
      </c>
      <c r="S26" s="85">
        <f t="shared" si="19"/>
        <v>46597.75</v>
      </c>
      <c r="T26" s="85">
        <f t="shared" si="19"/>
        <v>46597.75</v>
      </c>
      <c r="U26" s="85">
        <f t="shared" si="19"/>
        <v>46597.75</v>
      </c>
      <c r="V26" s="85">
        <f t="shared" si="19"/>
        <v>46597.75</v>
      </c>
      <c r="W26" s="85">
        <f t="shared" si="19"/>
        <v>46597.75</v>
      </c>
      <c r="X26" s="85">
        <f t="shared" si="19"/>
        <v>46597.75</v>
      </c>
      <c r="Y26" s="85">
        <f t="shared" si="19"/>
        <v>46597.75</v>
      </c>
      <c r="Z26" s="85">
        <f t="shared" si="19"/>
        <v>46597.75</v>
      </c>
      <c r="AA26" s="86" t="s">
        <v>11</v>
      </c>
      <c r="AB26" s="86" t="s">
        <v>11</v>
      </c>
      <c r="AC26" s="86" t="s">
        <v>11</v>
      </c>
      <c r="AD26" s="86" t="s">
        <v>11</v>
      </c>
      <c r="AE26" s="86" t="s">
        <v>11</v>
      </c>
      <c r="AF26" s="86" t="s">
        <v>11</v>
      </c>
      <c r="AG26" s="86" t="s">
        <v>11</v>
      </c>
      <c r="AH26" s="86" t="s">
        <v>11</v>
      </c>
      <c r="AI26" s="86" t="s">
        <v>11</v>
      </c>
      <c r="AJ26" s="86" t="s">
        <v>11</v>
      </c>
      <c r="AK26" s="86" t="s">
        <v>11</v>
      </c>
      <c r="AL26" s="86" t="s">
        <v>11</v>
      </c>
      <c r="AM26" s="86" t="s">
        <v>11</v>
      </c>
      <c r="AN26" s="86" t="s">
        <v>11</v>
      </c>
      <c r="AO26" s="86" t="s">
        <v>11</v>
      </c>
    </row>
    <row r="27" outlineLevel="1">
      <c r="A27" s="68"/>
      <c r="B27" s="84">
        <f t="shared" si="20"/>
        <v>44865</v>
      </c>
      <c r="C27" s="72"/>
      <c r="D27" s="72"/>
      <c r="E27" s="72"/>
      <c r="F27" s="72"/>
      <c r="G27" s="72"/>
      <c r="H27" s="72"/>
      <c r="I27" s="72"/>
      <c r="J27" s="72"/>
      <c r="K27" s="72"/>
      <c r="L27" s="72"/>
      <c r="M27" s="72"/>
      <c r="N27" s="72"/>
      <c r="O27" s="85"/>
      <c r="P27" s="85">
        <f>SUMIFS($10:$10,$3:$3,$B27)/12</f>
        <v>56777</v>
      </c>
      <c r="Q27" s="85">
        <f t="shared" ref="Q27:AA27" si="21">P27</f>
        <v>56777</v>
      </c>
      <c r="R27" s="85">
        <f t="shared" si="21"/>
        <v>56777</v>
      </c>
      <c r="S27" s="85">
        <f t="shared" si="21"/>
        <v>56777</v>
      </c>
      <c r="T27" s="85">
        <f t="shared" si="21"/>
        <v>56777</v>
      </c>
      <c r="U27" s="85">
        <f t="shared" si="21"/>
        <v>56777</v>
      </c>
      <c r="V27" s="85">
        <f t="shared" si="21"/>
        <v>56777</v>
      </c>
      <c r="W27" s="85">
        <f t="shared" si="21"/>
        <v>56777</v>
      </c>
      <c r="X27" s="85">
        <f t="shared" si="21"/>
        <v>56777</v>
      </c>
      <c r="Y27" s="85">
        <f t="shared" si="21"/>
        <v>56777</v>
      </c>
      <c r="Z27" s="85">
        <f t="shared" si="21"/>
        <v>56777</v>
      </c>
      <c r="AA27" s="85">
        <f t="shared" si="21"/>
        <v>56777</v>
      </c>
      <c r="AB27" s="86" t="s">
        <v>11</v>
      </c>
      <c r="AC27" s="86" t="s">
        <v>11</v>
      </c>
      <c r="AD27" s="86" t="s">
        <v>11</v>
      </c>
      <c r="AE27" s="86" t="s">
        <v>11</v>
      </c>
      <c r="AF27" s="86" t="s">
        <v>11</v>
      </c>
      <c r="AG27" s="86" t="s">
        <v>11</v>
      </c>
      <c r="AH27" s="86" t="s">
        <v>11</v>
      </c>
      <c r="AI27" s="86" t="s">
        <v>11</v>
      </c>
      <c r="AJ27" s="86" t="s">
        <v>11</v>
      </c>
      <c r="AK27" s="86" t="s">
        <v>11</v>
      </c>
      <c r="AL27" s="86" t="s">
        <v>11</v>
      </c>
      <c r="AM27" s="86" t="s">
        <v>11</v>
      </c>
      <c r="AN27" s="86" t="s">
        <v>11</v>
      </c>
      <c r="AO27" s="86" t="s">
        <v>11</v>
      </c>
    </row>
    <row r="28" outlineLevel="1">
      <c r="A28" s="68"/>
      <c r="B28" s="84">
        <f t="shared" si="20"/>
        <v>44895</v>
      </c>
      <c r="C28" s="72"/>
      <c r="D28" s="72"/>
      <c r="E28" s="72"/>
      <c r="F28" s="72"/>
      <c r="G28" s="72"/>
      <c r="H28" s="72"/>
      <c r="I28" s="72"/>
      <c r="J28" s="72"/>
      <c r="K28" s="72"/>
      <c r="L28" s="72"/>
      <c r="M28" s="72"/>
      <c r="N28" s="72"/>
      <c r="O28" s="85"/>
      <c r="P28" s="85"/>
      <c r="Q28" s="85">
        <f>SUMIFS($10:$10,$3:$3,$B28)/12</f>
        <v>41599.5</v>
      </c>
      <c r="R28" s="85">
        <f t="shared" ref="R28:AB28" si="22">Q28</f>
        <v>41599.5</v>
      </c>
      <c r="S28" s="85">
        <f t="shared" si="22"/>
        <v>41599.5</v>
      </c>
      <c r="T28" s="85">
        <f t="shared" si="22"/>
        <v>41599.5</v>
      </c>
      <c r="U28" s="85">
        <f t="shared" si="22"/>
        <v>41599.5</v>
      </c>
      <c r="V28" s="85">
        <f t="shared" si="22"/>
        <v>41599.5</v>
      </c>
      <c r="W28" s="85">
        <f t="shared" si="22"/>
        <v>41599.5</v>
      </c>
      <c r="X28" s="85">
        <f t="shared" si="22"/>
        <v>41599.5</v>
      </c>
      <c r="Y28" s="85">
        <f t="shared" si="22"/>
        <v>41599.5</v>
      </c>
      <c r="Z28" s="85">
        <f t="shared" si="22"/>
        <v>41599.5</v>
      </c>
      <c r="AA28" s="85">
        <f t="shared" si="22"/>
        <v>41599.5</v>
      </c>
      <c r="AB28" s="85">
        <f t="shared" si="22"/>
        <v>41599.5</v>
      </c>
      <c r="AC28" s="86" t="s">
        <v>11</v>
      </c>
      <c r="AD28" s="86" t="s">
        <v>11</v>
      </c>
      <c r="AE28" s="86" t="s">
        <v>11</v>
      </c>
      <c r="AF28" s="86" t="s">
        <v>11</v>
      </c>
      <c r="AG28" s="86" t="s">
        <v>11</v>
      </c>
      <c r="AH28" s="86" t="s">
        <v>11</v>
      </c>
      <c r="AI28" s="86" t="s">
        <v>11</v>
      </c>
      <c r="AJ28" s="86" t="s">
        <v>11</v>
      </c>
      <c r="AK28" s="86" t="s">
        <v>11</v>
      </c>
      <c r="AL28" s="86" t="s">
        <v>11</v>
      </c>
      <c r="AM28" s="86" t="s">
        <v>11</v>
      </c>
      <c r="AN28" s="86" t="s">
        <v>11</v>
      </c>
      <c r="AO28" s="86" t="s">
        <v>11</v>
      </c>
    </row>
    <row r="29" outlineLevel="1">
      <c r="A29" s="68"/>
      <c r="B29" s="84">
        <f t="shared" si="20"/>
        <v>44926</v>
      </c>
      <c r="C29" s="72"/>
      <c r="D29" s="72"/>
      <c r="E29" s="72"/>
      <c r="F29" s="72"/>
      <c r="G29" s="72"/>
      <c r="H29" s="72"/>
      <c r="I29" s="72"/>
      <c r="J29" s="72"/>
      <c r="K29" s="72"/>
      <c r="L29" s="72"/>
      <c r="M29" s="72"/>
      <c r="N29" s="72"/>
      <c r="O29" s="85"/>
      <c r="P29" s="85"/>
      <c r="Q29" s="85"/>
      <c r="R29" s="85">
        <f>SUMIFS($10:$10,$3:$3,$B29)/12</f>
        <v>35114.83333</v>
      </c>
      <c r="S29" s="85">
        <f t="shared" ref="S29:AC29" si="23">R29</f>
        <v>35114.83333</v>
      </c>
      <c r="T29" s="85">
        <f t="shared" si="23"/>
        <v>35114.83333</v>
      </c>
      <c r="U29" s="85">
        <f t="shared" si="23"/>
        <v>35114.83333</v>
      </c>
      <c r="V29" s="85">
        <f t="shared" si="23"/>
        <v>35114.83333</v>
      </c>
      <c r="W29" s="85">
        <f t="shared" si="23"/>
        <v>35114.83333</v>
      </c>
      <c r="X29" s="85">
        <f t="shared" si="23"/>
        <v>35114.83333</v>
      </c>
      <c r="Y29" s="85">
        <f t="shared" si="23"/>
        <v>35114.83333</v>
      </c>
      <c r="Z29" s="85">
        <f t="shared" si="23"/>
        <v>35114.83333</v>
      </c>
      <c r="AA29" s="85">
        <f t="shared" si="23"/>
        <v>35114.83333</v>
      </c>
      <c r="AB29" s="85">
        <f t="shared" si="23"/>
        <v>35114.83333</v>
      </c>
      <c r="AC29" s="85">
        <f t="shared" si="23"/>
        <v>35114.83333</v>
      </c>
      <c r="AD29" s="86" t="s">
        <v>11</v>
      </c>
      <c r="AE29" s="86" t="s">
        <v>11</v>
      </c>
      <c r="AF29" s="86" t="s">
        <v>11</v>
      </c>
      <c r="AG29" s="86" t="s">
        <v>11</v>
      </c>
      <c r="AH29" s="86" t="s">
        <v>11</v>
      </c>
      <c r="AI29" s="86" t="s">
        <v>11</v>
      </c>
      <c r="AJ29" s="86" t="s">
        <v>11</v>
      </c>
      <c r="AK29" s="86" t="s">
        <v>11</v>
      </c>
      <c r="AL29" s="86" t="s">
        <v>11</v>
      </c>
      <c r="AM29" s="86" t="s">
        <v>11</v>
      </c>
      <c r="AN29" s="86" t="s">
        <v>11</v>
      </c>
      <c r="AO29" s="86" t="s">
        <v>11</v>
      </c>
    </row>
    <row r="30" outlineLevel="1">
      <c r="A30" s="68"/>
      <c r="B30" s="84">
        <f t="shared" si="20"/>
        <v>44957</v>
      </c>
      <c r="C30" s="72"/>
      <c r="D30" s="72"/>
      <c r="E30" s="72"/>
      <c r="F30" s="72"/>
      <c r="G30" s="72"/>
      <c r="H30" s="72"/>
      <c r="I30" s="72"/>
      <c r="J30" s="72"/>
      <c r="K30" s="72"/>
      <c r="L30" s="72"/>
      <c r="M30" s="72"/>
      <c r="N30" s="72"/>
      <c r="O30" s="85"/>
      <c r="P30" s="85"/>
      <c r="Q30" s="85"/>
      <c r="R30" s="85"/>
      <c r="S30" s="85">
        <f>SUMIFS($10:$10,$3:$3,$B30)/12</f>
        <v>27712.58333</v>
      </c>
      <c r="T30" s="85">
        <f t="shared" ref="T30:AD30" si="24">S30</f>
        <v>27712.58333</v>
      </c>
      <c r="U30" s="85">
        <f t="shared" si="24"/>
        <v>27712.58333</v>
      </c>
      <c r="V30" s="85">
        <f t="shared" si="24"/>
        <v>27712.58333</v>
      </c>
      <c r="W30" s="85">
        <f t="shared" si="24"/>
        <v>27712.58333</v>
      </c>
      <c r="X30" s="85">
        <f t="shared" si="24"/>
        <v>27712.58333</v>
      </c>
      <c r="Y30" s="85">
        <f t="shared" si="24"/>
        <v>27712.58333</v>
      </c>
      <c r="Z30" s="85">
        <f t="shared" si="24"/>
        <v>27712.58333</v>
      </c>
      <c r="AA30" s="85">
        <f t="shared" si="24"/>
        <v>27712.58333</v>
      </c>
      <c r="AB30" s="85">
        <f t="shared" si="24"/>
        <v>27712.58333</v>
      </c>
      <c r="AC30" s="85">
        <f t="shared" si="24"/>
        <v>27712.58333</v>
      </c>
      <c r="AD30" s="85">
        <f t="shared" si="24"/>
        <v>27712.58333</v>
      </c>
      <c r="AE30" s="86" t="s">
        <v>11</v>
      </c>
      <c r="AF30" s="86" t="s">
        <v>11</v>
      </c>
      <c r="AG30" s="86" t="s">
        <v>11</v>
      </c>
      <c r="AH30" s="86" t="s">
        <v>11</v>
      </c>
      <c r="AI30" s="86" t="s">
        <v>11</v>
      </c>
      <c r="AJ30" s="86" t="s">
        <v>11</v>
      </c>
      <c r="AK30" s="86" t="s">
        <v>11</v>
      </c>
      <c r="AL30" s="86" t="s">
        <v>11</v>
      </c>
      <c r="AM30" s="86" t="s">
        <v>11</v>
      </c>
      <c r="AN30" s="86" t="s">
        <v>11</v>
      </c>
      <c r="AO30" s="86" t="s">
        <v>11</v>
      </c>
    </row>
    <row r="31" outlineLevel="1">
      <c r="A31" s="68"/>
      <c r="B31" s="84">
        <f t="shared" si="20"/>
        <v>44985</v>
      </c>
      <c r="C31" s="72"/>
      <c r="D31" s="72"/>
      <c r="E31" s="72"/>
      <c r="F31" s="72"/>
      <c r="G31" s="72"/>
      <c r="H31" s="72"/>
      <c r="I31" s="72"/>
      <c r="J31" s="72"/>
      <c r="K31" s="72"/>
      <c r="L31" s="72"/>
      <c r="M31" s="72"/>
      <c r="N31" s="72"/>
      <c r="O31" s="85"/>
      <c r="P31" s="85"/>
      <c r="Q31" s="85"/>
      <c r="R31" s="85"/>
      <c r="S31" s="85"/>
      <c r="T31" s="85">
        <f>SUMIFS($10:$10,$3:$3,$B31)/12</f>
        <v>76984.25</v>
      </c>
      <c r="U31" s="85">
        <f t="shared" ref="U31:AE31" si="25">T31</f>
        <v>76984.25</v>
      </c>
      <c r="V31" s="85">
        <f t="shared" si="25"/>
        <v>76984.25</v>
      </c>
      <c r="W31" s="85">
        <f t="shared" si="25"/>
        <v>76984.25</v>
      </c>
      <c r="X31" s="85">
        <f t="shared" si="25"/>
        <v>76984.25</v>
      </c>
      <c r="Y31" s="85">
        <f t="shared" si="25"/>
        <v>76984.25</v>
      </c>
      <c r="Z31" s="85">
        <f t="shared" si="25"/>
        <v>76984.25</v>
      </c>
      <c r="AA31" s="85">
        <f t="shared" si="25"/>
        <v>76984.25</v>
      </c>
      <c r="AB31" s="85">
        <f t="shared" si="25"/>
        <v>76984.25</v>
      </c>
      <c r="AC31" s="85">
        <f t="shared" si="25"/>
        <v>76984.25</v>
      </c>
      <c r="AD31" s="85">
        <f t="shared" si="25"/>
        <v>76984.25</v>
      </c>
      <c r="AE31" s="85">
        <f t="shared" si="25"/>
        <v>76984.25</v>
      </c>
      <c r="AF31" s="86" t="s">
        <v>11</v>
      </c>
      <c r="AG31" s="86" t="s">
        <v>11</v>
      </c>
      <c r="AH31" s="86" t="s">
        <v>11</v>
      </c>
      <c r="AI31" s="86" t="s">
        <v>11</v>
      </c>
      <c r="AJ31" s="86" t="s">
        <v>11</v>
      </c>
      <c r="AK31" s="86" t="s">
        <v>11</v>
      </c>
      <c r="AL31" s="86" t="s">
        <v>11</v>
      </c>
      <c r="AM31" s="86" t="s">
        <v>11</v>
      </c>
      <c r="AN31" s="86" t="s">
        <v>11</v>
      </c>
      <c r="AO31" s="86" t="s">
        <v>11</v>
      </c>
    </row>
    <row r="32" outlineLevel="1">
      <c r="A32" s="68"/>
      <c r="B32" s="84">
        <f t="shared" si="20"/>
        <v>45016</v>
      </c>
      <c r="C32" s="72"/>
      <c r="D32" s="72"/>
      <c r="E32" s="72"/>
      <c r="F32" s="72"/>
      <c r="G32" s="72"/>
      <c r="H32" s="72"/>
      <c r="I32" s="72"/>
      <c r="J32" s="72"/>
      <c r="K32" s="72"/>
      <c r="L32" s="72"/>
      <c r="M32" s="72"/>
      <c r="N32" s="72"/>
      <c r="O32" s="85"/>
      <c r="P32" s="85"/>
      <c r="Q32" s="85"/>
      <c r="R32" s="85"/>
      <c r="S32" s="85"/>
      <c r="T32" s="85"/>
      <c r="U32" s="85">
        <f>SUMIFS($10:$10,$3:$3,$B32)/12</f>
        <v>48159.16667</v>
      </c>
      <c r="V32" s="85">
        <f t="shared" ref="V32:AF32" si="26">U32</f>
        <v>48159.16667</v>
      </c>
      <c r="W32" s="85">
        <f t="shared" si="26"/>
        <v>48159.16667</v>
      </c>
      <c r="X32" s="85">
        <f t="shared" si="26"/>
        <v>48159.16667</v>
      </c>
      <c r="Y32" s="85">
        <f t="shared" si="26"/>
        <v>48159.16667</v>
      </c>
      <c r="Z32" s="85">
        <f t="shared" si="26"/>
        <v>48159.16667</v>
      </c>
      <c r="AA32" s="85">
        <f t="shared" si="26"/>
        <v>48159.16667</v>
      </c>
      <c r="AB32" s="85">
        <f t="shared" si="26"/>
        <v>48159.16667</v>
      </c>
      <c r="AC32" s="85">
        <f t="shared" si="26"/>
        <v>48159.16667</v>
      </c>
      <c r="AD32" s="85">
        <f t="shared" si="26"/>
        <v>48159.16667</v>
      </c>
      <c r="AE32" s="85">
        <f t="shared" si="26"/>
        <v>48159.16667</v>
      </c>
      <c r="AF32" s="85">
        <f t="shared" si="26"/>
        <v>48159.16667</v>
      </c>
      <c r="AG32" s="86" t="s">
        <v>11</v>
      </c>
      <c r="AH32" s="86" t="s">
        <v>11</v>
      </c>
      <c r="AI32" s="86" t="s">
        <v>11</v>
      </c>
      <c r="AJ32" s="86" t="s">
        <v>11</v>
      </c>
      <c r="AK32" s="86" t="s">
        <v>11</v>
      </c>
      <c r="AL32" s="86" t="s">
        <v>11</v>
      </c>
      <c r="AM32" s="86" t="s">
        <v>11</v>
      </c>
      <c r="AN32" s="86" t="s">
        <v>11</v>
      </c>
      <c r="AO32" s="86" t="s">
        <v>11</v>
      </c>
    </row>
    <row r="33" outlineLevel="1">
      <c r="A33" s="68"/>
      <c r="B33" s="84">
        <f t="shared" si="20"/>
        <v>45046</v>
      </c>
      <c r="C33" s="72"/>
      <c r="D33" s="72"/>
      <c r="E33" s="72"/>
      <c r="F33" s="72"/>
      <c r="G33" s="72"/>
      <c r="H33" s="72"/>
      <c r="I33" s="72"/>
      <c r="J33" s="72"/>
      <c r="K33" s="72"/>
      <c r="L33" s="72"/>
      <c r="M33" s="72"/>
      <c r="N33" s="72"/>
      <c r="O33" s="85"/>
      <c r="P33" s="85"/>
      <c r="Q33" s="85"/>
      <c r="R33" s="85"/>
      <c r="S33" s="85"/>
      <c r="T33" s="85"/>
      <c r="U33" s="85"/>
      <c r="V33" s="85">
        <f>SUMIFS($10:$10,$3:$3,$B33)/12</f>
        <v>35084.25</v>
      </c>
      <c r="W33" s="85">
        <f t="shared" ref="W33:AG33" si="27">V33</f>
        <v>35084.25</v>
      </c>
      <c r="X33" s="85">
        <f t="shared" si="27"/>
        <v>35084.25</v>
      </c>
      <c r="Y33" s="85">
        <f t="shared" si="27"/>
        <v>35084.25</v>
      </c>
      <c r="Z33" s="85">
        <f t="shared" si="27"/>
        <v>35084.25</v>
      </c>
      <c r="AA33" s="85">
        <f t="shared" si="27"/>
        <v>35084.25</v>
      </c>
      <c r="AB33" s="85">
        <f t="shared" si="27"/>
        <v>35084.25</v>
      </c>
      <c r="AC33" s="85">
        <f t="shared" si="27"/>
        <v>35084.25</v>
      </c>
      <c r="AD33" s="85">
        <f t="shared" si="27"/>
        <v>35084.25</v>
      </c>
      <c r="AE33" s="85">
        <f t="shared" si="27"/>
        <v>35084.25</v>
      </c>
      <c r="AF33" s="85">
        <f t="shared" si="27"/>
        <v>35084.25</v>
      </c>
      <c r="AG33" s="85">
        <f t="shared" si="27"/>
        <v>35084.25</v>
      </c>
      <c r="AH33" s="86" t="s">
        <v>11</v>
      </c>
      <c r="AI33" s="86" t="s">
        <v>11</v>
      </c>
      <c r="AJ33" s="86" t="s">
        <v>11</v>
      </c>
      <c r="AK33" s="86" t="s">
        <v>11</v>
      </c>
      <c r="AL33" s="86" t="s">
        <v>11</v>
      </c>
      <c r="AM33" s="86" t="s">
        <v>11</v>
      </c>
      <c r="AN33" s="86" t="s">
        <v>11</v>
      </c>
      <c r="AO33" s="86" t="s">
        <v>11</v>
      </c>
    </row>
    <row r="34" outlineLevel="1">
      <c r="A34" s="68"/>
      <c r="B34" s="84">
        <f t="shared" si="20"/>
        <v>45077</v>
      </c>
      <c r="C34" s="72"/>
      <c r="D34" s="72"/>
      <c r="E34" s="72"/>
      <c r="F34" s="72"/>
      <c r="G34" s="72"/>
      <c r="H34" s="72"/>
      <c r="I34" s="72"/>
      <c r="J34" s="72"/>
      <c r="K34" s="72"/>
      <c r="L34" s="72"/>
      <c r="M34" s="72"/>
      <c r="N34" s="72"/>
      <c r="O34" s="85"/>
      <c r="P34" s="85"/>
      <c r="Q34" s="85"/>
      <c r="R34" s="85"/>
      <c r="S34" s="85"/>
      <c r="T34" s="85"/>
      <c r="U34" s="85"/>
      <c r="V34" s="85"/>
      <c r="W34" s="85">
        <f>SUMIFS($10:$10,$3:$3,$B34)/12</f>
        <v>85504.16667</v>
      </c>
      <c r="X34" s="85">
        <f t="shared" ref="X34:AH34" si="28">W34</f>
        <v>85504.16667</v>
      </c>
      <c r="Y34" s="85">
        <f t="shared" si="28"/>
        <v>85504.16667</v>
      </c>
      <c r="Z34" s="85">
        <f t="shared" si="28"/>
        <v>85504.16667</v>
      </c>
      <c r="AA34" s="85">
        <f t="shared" si="28"/>
        <v>85504.16667</v>
      </c>
      <c r="AB34" s="85">
        <f t="shared" si="28"/>
        <v>85504.16667</v>
      </c>
      <c r="AC34" s="85">
        <f t="shared" si="28"/>
        <v>85504.16667</v>
      </c>
      <c r="AD34" s="85">
        <f t="shared" si="28"/>
        <v>85504.16667</v>
      </c>
      <c r="AE34" s="85">
        <f t="shared" si="28"/>
        <v>85504.16667</v>
      </c>
      <c r="AF34" s="85">
        <f t="shared" si="28"/>
        <v>85504.16667</v>
      </c>
      <c r="AG34" s="85">
        <f t="shared" si="28"/>
        <v>85504.16667</v>
      </c>
      <c r="AH34" s="85">
        <f t="shared" si="28"/>
        <v>85504.16667</v>
      </c>
      <c r="AI34" s="86" t="s">
        <v>11</v>
      </c>
      <c r="AJ34" s="86" t="s">
        <v>11</v>
      </c>
      <c r="AK34" s="86" t="s">
        <v>11</v>
      </c>
      <c r="AL34" s="86" t="s">
        <v>11</v>
      </c>
      <c r="AM34" s="86" t="s">
        <v>11</v>
      </c>
      <c r="AN34" s="86" t="s">
        <v>11</v>
      </c>
      <c r="AO34" s="86" t="s">
        <v>11</v>
      </c>
    </row>
    <row r="35" outlineLevel="1">
      <c r="A35" s="68"/>
      <c r="B35" s="84">
        <f t="shared" si="20"/>
        <v>45107</v>
      </c>
      <c r="C35" s="72"/>
      <c r="D35" s="72"/>
      <c r="E35" s="72"/>
      <c r="F35" s="72"/>
      <c r="G35" s="72"/>
      <c r="H35" s="72"/>
      <c r="I35" s="72"/>
      <c r="J35" s="72"/>
      <c r="K35" s="72"/>
      <c r="L35" s="72"/>
      <c r="M35" s="72"/>
      <c r="N35" s="72"/>
      <c r="O35" s="85"/>
      <c r="P35" s="85"/>
      <c r="Q35" s="85"/>
      <c r="R35" s="85"/>
      <c r="S35" s="85"/>
      <c r="T35" s="85"/>
      <c r="U35" s="85"/>
      <c r="V35" s="85"/>
      <c r="W35" s="85"/>
      <c r="X35" s="85">
        <f>SUMIFS($10:$10,$3:$3,$B35)/12</f>
        <v>40755.66667</v>
      </c>
      <c r="Y35" s="85">
        <f t="shared" ref="Y35:AI35" si="29">X35</f>
        <v>40755.66667</v>
      </c>
      <c r="Z35" s="85">
        <f t="shared" si="29"/>
        <v>40755.66667</v>
      </c>
      <c r="AA35" s="85">
        <f t="shared" si="29"/>
        <v>40755.66667</v>
      </c>
      <c r="AB35" s="85">
        <f t="shared" si="29"/>
        <v>40755.66667</v>
      </c>
      <c r="AC35" s="85">
        <f t="shared" si="29"/>
        <v>40755.66667</v>
      </c>
      <c r="AD35" s="85">
        <f t="shared" si="29"/>
        <v>40755.66667</v>
      </c>
      <c r="AE35" s="85">
        <f t="shared" si="29"/>
        <v>40755.66667</v>
      </c>
      <c r="AF35" s="85">
        <f t="shared" si="29"/>
        <v>40755.66667</v>
      </c>
      <c r="AG35" s="85">
        <f t="shared" si="29"/>
        <v>40755.66667</v>
      </c>
      <c r="AH35" s="85">
        <f t="shared" si="29"/>
        <v>40755.66667</v>
      </c>
      <c r="AI35" s="85">
        <f t="shared" si="29"/>
        <v>40755.66667</v>
      </c>
      <c r="AJ35" s="86" t="s">
        <v>11</v>
      </c>
      <c r="AK35" s="86" t="s">
        <v>11</v>
      </c>
      <c r="AL35" s="86" t="s">
        <v>11</v>
      </c>
      <c r="AM35" s="86" t="s">
        <v>11</v>
      </c>
      <c r="AN35" s="86" t="s">
        <v>11</v>
      </c>
      <c r="AO35" s="86" t="s">
        <v>11</v>
      </c>
    </row>
    <row r="36" outlineLevel="1">
      <c r="A36" s="68"/>
      <c r="B36" s="84">
        <f t="shared" si="20"/>
        <v>45138</v>
      </c>
      <c r="C36" s="72"/>
      <c r="D36" s="72"/>
      <c r="E36" s="72"/>
      <c r="F36" s="72"/>
      <c r="G36" s="72"/>
      <c r="H36" s="72"/>
      <c r="I36" s="72"/>
      <c r="J36" s="72"/>
      <c r="K36" s="72"/>
      <c r="L36" s="72"/>
      <c r="M36" s="72"/>
      <c r="N36" s="72"/>
      <c r="O36" s="85"/>
      <c r="P36" s="85"/>
      <c r="Q36" s="85"/>
      <c r="R36" s="85"/>
      <c r="S36" s="85"/>
      <c r="T36" s="85"/>
      <c r="U36" s="85"/>
      <c r="V36" s="85"/>
      <c r="W36" s="85"/>
      <c r="X36" s="85"/>
      <c r="Y36" s="85">
        <f>SUMIFS($10:$10,$3:$3,$B36)/12</f>
        <v>65876.16667</v>
      </c>
      <c r="Z36" s="85">
        <f t="shared" ref="Z36:AJ36" si="30">Y36</f>
        <v>65876.16667</v>
      </c>
      <c r="AA36" s="85">
        <f t="shared" si="30"/>
        <v>65876.16667</v>
      </c>
      <c r="AB36" s="85">
        <f t="shared" si="30"/>
        <v>65876.16667</v>
      </c>
      <c r="AC36" s="85">
        <f t="shared" si="30"/>
        <v>65876.16667</v>
      </c>
      <c r="AD36" s="85">
        <f t="shared" si="30"/>
        <v>65876.16667</v>
      </c>
      <c r="AE36" s="85">
        <f t="shared" si="30"/>
        <v>65876.16667</v>
      </c>
      <c r="AF36" s="85">
        <f t="shared" si="30"/>
        <v>65876.16667</v>
      </c>
      <c r="AG36" s="85">
        <f t="shared" si="30"/>
        <v>65876.16667</v>
      </c>
      <c r="AH36" s="85">
        <f t="shared" si="30"/>
        <v>65876.16667</v>
      </c>
      <c r="AI36" s="85">
        <f t="shared" si="30"/>
        <v>65876.16667</v>
      </c>
      <c r="AJ36" s="85">
        <f t="shared" si="30"/>
        <v>65876.16667</v>
      </c>
      <c r="AK36" s="86" t="s">
        <v>11</v>
      </c>
      <c r="AL36" s="86" t="s">
        <v>11</v>
      </c>
      <c r="AM36" s="86" t="s">
        <v>11</v>
      </c>
      <c r="AN36" s="86" t="s">
        <v>11</v>
      </c>
      <c r="AO36" s="86" t="s">
        <v>11</v>
      </c>
    </row>
    <row r="37" outlineLevel="1">
      <c r="A37" s="68"/>
      <c r="B37" s="84">
        <f t="shared" si="20"/>
        <v>45169</v>
      </c>
      <c r="C37" s="72"/>
      <c r="D37" s="72"/>
      <c r="E37" s="72"/>
      <c r="F37" s="72"/>
      <c r="G37" s="72"/>
      <c r="H37" s="72"/>
      <c r="I37" s="72"/>
      <c r="J37" s="72"/>
      <c r="K37" s="72"/>
      <c r="L37" s="72"/>
      <c r="M37" s="72"/>
      <c r="N37" s="72"/>
      <c r="O37" s="85"/>
      <c r="P37" s="85"/>
      <c r="Q37" s="85"/>
      <c r="R37" s="85"/>
      <c r="S37" s="85"/>
      <c r="T37" s="85"/>
      <c r="U37" s="85"/>
      <c r="V37" s="85"/>
      <c r="W37" s="85"/>
      <c r="X37" s="85"/>
      <c r="Y37" s="85"/>
      <c r="Z37" s="85">
        <f>SUMIFS($10:$10,$3:$3,$B37)/12</f>
        <v>77624.83333</v>
      </c>
      <c r="AA37" s="85">
        <f t="shared" ref="AA37:AK37" si="31">Z37</f>
        <v>77624.83333</v>
      </c>
      <c r="AB37" s="85">
        <f t="shared" si="31"/>
        <v>77624.83333</v>
      </c>
      <c r="AC37" s="85">
        <f t="shared" si="31"/>
        <v>77624.83333</v>
      </c>
      <c r="AD37" s="85">
        <f t="shared" si="31"/>
        <v>77624.83333</v>
      </c>
      <c r="AE37" s="85">
        <f t="shared" si="31"/>
        <v>77624.83333</v>
      </c>
      <c r="AF37" s="85">
        <f t="shared" si="31"/>
        <v>77624.83333</v>
      </c>
      <c r="AG37" s="85">
        <f t="shared" si="31"/>
        <v>77624.83333</v>
      </c>
      <c r="AH37" s="85">
        <f t="shared" si="31"/>
        <v>77624.83333</v>
      </c>
      <c r="AI37" s="85">
        <f t="shared" si="31"/>
        <v>77624.83333</v>
      </c>
      <c r="AJ37" s="85">
        <f t="shared" si="31"/>
        <v>77624.83333</v>
      </c>
      <c r="AK37" s="85">
        <f t="shared" si="31"/>
        <v>77624.83333</v>
      </c>
      <c r="AL37" s="86" t="s">
        <v>11</v>
      </c>
      <c r="AM37" s="86" t="s">
        <v>11</v>
      </c>
      <c r="AN37" s="86" t="s">
        <v>11</v>
      </c>
      <c r="AO37" s="86" t="s">
        <v>11</v>
      </c>
    </row>
    <row r="38" outlineLevel="1">
      <c r="A38" s="68"/>
      <c r="B38" s="84">
        <f t="shared" si="20"/>
        <v>45199</v>
      </c>
      <c r="C38" s="72"/>
      <c r="D38" s="72"/>
      <c r="E38" s="72"/>
      <c r="F38" s="72"/>
      <c r="G38" s="72"/>
      <c r="H38" s="72"/>
      <c r="I38" s="72"/>
      <c r="J38" s="72"/>
      <c r="K38" s="72"/>
      <c r="L38" s="72"/>
      <c r="M38" s="72"/>
      <c r="N38" s="72"/>
      <c r="O38" s="85"/>
      <c r="P38" s="85"/>
      <c r="Q38" s="85"/>
      <c r="R38" s="85"/>
      <c r="S38" s="85"/>
      <c r="T38" s="85"/>
      <c r="U38" s="85"/>
      <c r="V38" s="85"/>
      <c r="W38" s="85"/>
      <c r="X38" s="85"/>
      <c r="Y38" s="85"/>
      <c r="Z38" s="85"/>
      <c r="AA38" s="85">
        <f>SUMIFS($10:$10,$3:$3,$B38)/12</f>
        <v>74231.16667</v>
      </c>
      <c r="AB38" s="85">
        <f t="shared" ref="AB38:AL38" si="32">AA38</f>
        <v>74231.16667</v>
      </c>
      <c r="AC38" s="85">
        <f t="shared" si="32"/>
        <v>74231.16667</v>
      </c>
      <c r="AD38" s="85">
        <f t="shared" si="32"/>
        <v>74231.16667</v>
      </c>
      <c r="AE38" s="85">
        <f t="shared" si="32"/>
        <v>74231.16667</v>
      </c>
      <c r="AF38" s="85">
        <f t="shared" si="32"/>
        <v>74231.16667</v>
      </c>
      <c r="AG38" s="85">
        <f t="shared" si="32"/>
        <v>74231.16667</v>
      </c>
      <c r="AH38" s="85">
        <f t="shared" si="32"/>
        <v>74231.16667</v>
      </c>
      <c r="AI38" s="85">
        <f t="shared" si="32"/>
        <v>74231.16667</v>
      </c>
      <c r="AJ38" s="85">
        <f t="shared" si="32"/>
        <v>74231.16667</v>
      </c>
      <c r="AK38" s="85">
        <f t="shared" si="32"/>
        <v>74231.16667</v>
      </c>
      <c r="AL38" s="85">
        <f t="shared" si="32"/>
        <v>74231.16667</v>
      </c>
      <c r="AM38" s="86" t="s">
        <v>11</v>
      </c>
      <c r="AN38" s="86" t="s">
        <v>11</v>
      </c>
      <c r="AO38" s="86" t="s">
        <v>11</v>
      </c>
    </row>
    <row r="39" outlineLevel="1">
      <c r="A39" s="68"/>
      <c r="B39" s="84">
        <f t="shared" si="20"/>
        <v>45230</v>
      </c>
      <c r="C39" s="72"/>
      <c r="D39" s="72"/>
      <c r="E39" s="72"/>
      <c r="F39" s="72"/>
      <c r="G39" s="72"/>
      <c r="H39" s="72"/>
      <c r="I39" s="72"/>
      <c r="J39" s="72"/>
      <c r="K39" s="72"/>
      <c r="L39" s="72"/>
      <c r="M39" s="72"/>
      <c r="N39" s="72"/>
      <c r="O39" s="85"/>
      <c r="P39" s="85"/>
      <c r="Q39" s="85"/>
      <c r="R39" s="85"/>
      <c r="S39" s="85"/>
      <c r="T39" s="85"/>
      <c r="U39" s="85"/>
      <c r="V39" s="85"/>
      <c r="W39" s="85"/>
      <c r="X39" s="85"/>
      <c r="Y39" s="85"/>
      <c r="Z39" s="85"/>
      <c r="AA39" s="85"/>
      <c r="AB39" s="85">
        <f>SUMIFS($10:$10,$3:$3,$B39)/12</f>
        <v>91810.83333</v>
      </c>
      <c r="AC39" s="85">
        <f t="shared" ref="AC39:AM39" si="33">AB39</f>
        <v>91810.83333</v>
      </c>
      <c r="AD39" s="85">
        <f t="shared" si="33"/>
        <v>91810.83333</v>
      </c>
      <c r="AE39" s="85">
        <f t="shared" si="33"/>
        <v>91810.83333</v>
      </c>
      <c r="AF39" s="85">
        <f t="shared" si="33"/>
        <v>91810.83333</v>
      </c>
      <c r="AG39" s="85">
        <f t="shared" si="33"/>
        <v>91810.83333</v>
      </c>
      <c r="AH39" s="85">
        <f t="shared" si="33"/>
        <v>91810.83333</v>
      </c>
      <c r="AI39" s="85">
        <f t="shared" si="33"/>
        <v>91810.83333</v>
      </c>
      <c r="AJ39" s="85">
        <f t="shared" si="33"/>
        <v>91810.83333</v>
      </c>
      <c r="AK39" s="85">
        <f t="shared" si="33"/>
        <v>91810.83333</v>
      </c>
      <c r="AL39" s="85">
        <f t="shared" si="33"/>
        <v>91810.83333</v>
      </c>
      <c r="AM39" s="85">
        <f t="shared" si="33"/>
        <v>91810.83333</v>
      </c>
      <c r="AN39" s="86" t="s">
        <v>11</v>
      </c>
      <c r="AO39" s="86" t="s">
        <v>11</v>
      </c>
    </row>
    <row r="40" outlineLevel="1">
      <c r="A40" s="68"/>
      <c r="B40" s="84">
        <f t="shared" si="20"/>
        <v>45260</v>
      </c>
      <c r="C40" s="72"/>
      <c r="D40" s="72"/>
      <c r="E40" s="72"/>
      <c r="F40" s="72"/>
      <c r="G40" s="72"/>
      <c r="H40" s="72"/>
      <c r="I40" s="72"/>
      <c r="J40" s="72"/>
      <c r="K40" s="72"/>
      <c r="L40" s="72"/>
      <c r="M40" s="72"/>
      <c r="N40" s="72"/>
      <c r="O40" s="85"/>
      <c r="P40" s="85"/>
      <c r="Q40" s="85"/>
      <c r="R40" s="85"/>
      <c r="S40" s="85"/>
      <c r="T40" s="85"/>
      <c r="U40" s="85"/>
      <c r="V40" s="85"/>
      <c r="W40" s="85"/>
      <c r="X40" s="85"/>
      <c r="Y40" s="85"/>
      <c r="Z40" s="85"/>
      <c r="AA40" s="85"/>
      <c r="AB40" s="85"/>
      <c r="AC40" s="85">
        <f>SUMIFS($10:$10,$3:$3,$B40)/12</f>
        <v>91507.08333</v>
      </c>
      <c r="AD40" s="85">
        <f t="shared" ref="AD40:AN40" si="34">AC40</f>
        <v>91507.08333</v>
      </c>
      <c r="AE40" s="85">
        <f t="shared" si="34"/>
        <v>91507.08333</v>
      </c>
      <c r="AF40" s="85">
        <f t="shared" si="34"/>
        <v>91507.08333</v>
      </c>
      <c r="AG40" s="85">
        <f t="shared" si="34"/>
        <v>91507.08333</v>
      </c>
      <c r="AH40" s="85">
        <f t="shared" si="34"/>
        <v>91507.08333</v>
      </c>
      <c r="AI40" s="85">
        <f t="shared" si="34"/>
        <v>91507.08333</v>
      </c>
      <c r="AJ40" s="85">
        <f t="shared" si="34"/>
        <v>91507.08333</v>
      </c>
      <c r="AK40" s="85">
        <f t="shared" si="34"/>
        <v>91507.08333</v>
      </c>
      <c r="AL40" s="85">
        <f t="shared" si="34"/>
        <v>91507.08333</v>
      </c>
      <c r="AM40" s="85">
        <f t="shared" si="34"/>
        <v>91507.08333</v>
      </c>
      <c r="AN40" s="85">
        <f t="shared" si="34"/>
        <v>91507.08333</v>
      </c>
      <c r="AO40" s="86" t="s">
        <v>11</v>
      </c>
    </row>
    <row r="41" outlineLevel="1">
      <c r="A41" s="68"/>
      <c r="B41" s="84">
        <f t="shared" si="20"/>
        <v>45291</v>
      </c>
      <c r="C41" s="72"/>
      <c r="D41" s="72"/>
      <c r="E41" s="72"/>
      <c r="F41" s="72"/>
      <c r="G41" s="72"/>
      <c r="H41" s="72"/>
      <c r="I41" s="72"/>
      <c r="J41" s="72"/>
      <c r="K41" s="72"/>
      <c r="L41" s="72"/>
      <c r="M41" s="72"/>
      <c r="N41" s="72"/>
      <c r="O41" s="85"/>
      <c r="P41" s="85"/>
      <c r="Q41" s="85"/>
      <c r="R41" s="85"/>
      <c r="S41" s="85"/>
      <c r="T41" s="85"/>
      <c r="U41" s="85"/>
      <c r="V41" s="85"/>
      <c r="W41" s="85"/>
      <c r="X41" s="85"/>
      <c r="Y41" s="85"/>
      <c r="Z41" s="85"/>
      <c r="AA41" s="85"/>
      <c r="AB41" s="85"/>
      <c r="AC41" s="85"/>
      <c r="AD41" s="85">
        <f>SUMIFS($10:$10,$3:$3,$B41)/12</f>
        <v>53176.16667</v>
      </c>
      <c r="AE41" s="85">
        <f t="shared" ref="AE41:AO41" si="35">AD41</f>
        <v>53176.16667</v>
      </c>
      <c r="AF41" s="85">
        <f t="shared" si="35"/>
        <v>53176.16667</v>
      </c>
      <c r="AG41" s="85">
        <f t="shared" si="35"/>
        <v>53176.16667</v>
      </c>
      <c r="AH41" s="85">
        <f t="shared" si="35"/>
        <v>53176.16667</v>
      </c>
      <c r="AI41" s="85">
        <f t="shared" si="35"/>
        <v>53176.16667</v>
      </c>
      <c r="AJ41" s="85">
        <f t="shared" si="35"/>
        <v>53176.16667</v>
      </c>
      <c r="AK41" s="85">
        <f t="shared" si="35"/>
        <v>53176.16667</v>
      </c>
      <c r="AL41" s="85">
        <f t="shared" si="35"/>
        <v>53176.16667</v>
      </c>
      <c r="AM41" s="85">
        <f t="shared" si="35"/>
        <v>53176.16667</v>
      </c>
      <c r="AN41" s="85">
        <f t="shared" si="35"/>
        <v>53176.16667</v>
      </c>
      <c r="AO41" s="85">
        <f t="shared" si="35"/>
        <v>53176.16667</v>
      </c>
    </row>
    <row r="42" outlineLevel="1">
      <c r="A42" s="68"/>
      <c r="B42" s="84">
        <f t="shared" si="20"/>
        <v>45322</v>
      </c>
      <c r="C42" s="72"/>
      <c r="D42" s="72"/>
      <c r="E42" s="72"/>
      <c r="F42" s="72"/>
      <c r="G42" s="72"/>
      <c r="H42" s="72"/>
      <c r="I42" s="72"/>
      <c r="J42" s="72"/>
      <c r="K42" s="72"/>
      <c r="L42" s="72"/>
      <c r="M42" s="72"/>
      <c r="N42" s="72"/>
      <c r="O42" s="85"/>
      <c r="P42" s="85"/>
      <c r="Q42" s="85"/>
      <c r="R42" s="85"/>
      <c r="S42" s="85"/>
      <c r="T42" s="85"/>
      <c r="U42" s="85"/>
      <c r="V42" s="85"/>
      <c r="W42" s="85"/>
      <c r="X42" s="85"/>
      <c r="Y42" s="85"/>
      <c r="Z42" s="85"/>
      <c r="AA42" s="85"/>
      <c r="AB42" s="85"/>
      <c r="AC42" s="85"/>
      <c r="AD42" s="85"/>
      <c r="AE42" s="85">
        <f>SUMIFS($10:$10,$3:$3,$B42)/12</f>
        <v>54042.08333</v>
      </c>
      <c r="AF42" s="85">
        <f t="shared" ref="AF42:AO42" si="36">AE42</f>
        <v>54042.08333</v>
      </c>
      <c r="AG42" s="85">
        <f t="shared" si="36"/>
        <v>54042.08333</v>
      </c>
      <c r="AH42" s="85">
        <f t="shared" si="36"/>
        <v>54042.08333</v>
      </c>
      <c r="AI42" s="85">
        <f t="shared" si="36"/>
        <v>54042.08333</v>
      </c>
      <c r="AJ42" s="85">
        <f t="shared" si="36"/>
        <v>54042.08333</v>
      </c>
      <c r="AK42" s="85">
        <f t="shared" si="36"/>
        <v>54042.08333</v>
      </c>
      <c r="AL42" s="85">
        <f t="shared" si="36"/>
        <v>54042.08333</v>
      </c>
      <c r="AM42" s="85">
        <f t="shared" si="36"/>
        <v>54042.08333</v>
      </c>
      <c r="AN42" s="85">
        <f t="shared" si="36"/>
        <v>54042.08333</v>
      </c>
      <c r="AO42" s="85">
        <f t="shared" si="36"/>
        <v>54042.08333</v>
      </c>
    </row>
    <row r="43" outlineLevel="1">
      <c r="A43" s="68"/>
      <c r="B43" s="84">
        <f t="shared" si="20"/>
        <v>45351</v>
      </c>
      <c r="C43" s="72"/>
      <c r="D43" s="72"/>
      <c r="E43" s="72"/>
      <c r="F43" s="72"/>
      <c r="G43" s="72"/>
      <c r="H43" s="72"/>
      <c r="I43" s="72"/>
      <c r="J43" s="72"/>
      <c r="K43" s="72"/>
      <c r="L43" s="72"/>
      <c r="M43" s="72"/>
      <c r="N43" s="72"/>
      <c r="O43" s="85"/>
      <c r="P43" s="85"/>
      <c r="Q43" s="85"/>
      <c r="R43" s="85"/>
      <c r="S43" s="85"/>
      <c r="T43" s="85"/>
      <c r="U43" s="85"/>
      <c r="V43" s="85"/>
      <c r="W43" s="85"/>
      <c r="X43" s="85"/>
      <c r="Y43" s="85"/>
      <c r="Z43" s="85"/>
      <c r="AA43" s="85"/>
      <c r="AB43" s="85"/>
      <c r="AC43" s="85"/>
      <c r="AD43" s="85"/>
      <c r="AE43" s="85"/>
      <c r="AF43" s="85">
        <f>SUMIFS($10:$10,$3:$3,$B43)/12</f>
        <v>111552.25</v>
      </c>
      <c r="AG43" s="85">
        <f t="shared" ref="AG43:AO43" si="37">AF43</f>
        <v>111552.25</v>
      </c>
      <c r="AH43" s="85">
        <f t="shared" si="37"/>
        <v>111552.25</v>
      </c>
      <c r="AI43" s="85">
        <f t="shared" si="37"/>
        <v>111552.25</v>
      </c>
      <c r="AJ43" s="85">
        <f t="shared" si="37"/>
        <v>111552.25</v>
      </c>
      <c r="AK43" s="85">
        <f t="shared" si="37"/>
        <v>111552.25</v>
      </c>
      <c r="AL43" s="85">
        <f t="shared" si="37"/>
        <v>111552.25</v>
      </c>
      <c r="AM43" s="85">
        <f t="shared" si="37"/>
        <v>111552.25</v>
      </c>
      <c r="AN43" s="85">
        <f t="shared" si="37"/>
        <v>111552.25</v>
      </c>
      <c r="AO43" s="85">
        <f t="shared" si="37"/>
        <v>111552.25</v>
      </c>
    </row>
    <row r="44" outlineLevel="1">
      <c r="A44" s="68"/>
      <c r="B44" s="84">
        <f t="shared" si="20"/>
        <v>45382</v>
      </c>
      <c r="C44" s="72"/>
      <c r="D44" s="72"/>
      <c r="E44" s="72"/>
      <c r="F44" s="72"/>
      <c r="G44" s="72"/>
      <c r="H44" s="72"/>
      <c r="I44" s="72"/>
      <c r="J44" s="72"/>
      <c r="K44" s="72"/>
      <c r="L44" s="72"/>
      <c r="M44" s="72"/>
      <c r="N44" s="72"/>
      <c r="O44" s="85"/>
      <c r="P44" s="85"/>
      <c r="Q44" s="85"/>
      <c r="R44" s="85"/>
      <c r="S44" s="85"/>
      <c r="T44" s="85"/>
      <c r="U44" s="85"/>
      <c r="V44" s="85"/>
      <c r="W44" s="85"/>
      <c r="X44" s="85"/>
      <c r="Y44" s="85"/>
      <c r="Z44" s="85"/>
      <c r="AA44" s="85"/>
      <c r="AB44" s="85"/>
      <c r="AC44" s="85"/>
      <c r="AD44" s="85"/>
      <c r="AE44" s="85"/>
      <c r="AF44" s="85"/>
      <c r="AG44" s="85">
        <f>SUMIFS($10:$10,$3:$3,$B44)/12</f>
        <v>61769.5</v>
      </c>
      <c r="AH44" s="85">
        <f t="shared" ref="AH44:AO44" si="38">AG44</f>
        <v>61769.5</v>
      </c>
      <c r="AI44" s="85">
        <f t="shared" si="38"/>
        <v>61769.5</v>
      </c>
      <c r="AJ44" s="85">
        <f t="shared" si="38"/>
        <v>61769.5</v>
      </c>
      <c r="AK44" s="85">
        <f t="shared" si="38"/>
        <v>61769.5</v>
      </c>
      <c r="AL44" s="85">
        <f t="shared" si="38"/>
        <v>61769.5</v>
      </c>
      <c r="AM44" s="85">
        <f t="shared" si="38"/>
        <v>61769.5</v>
      </c>
      <c r="AN44" s="85">
        <f t="shared" si="38"/>
        <v>61769.5</v>
      </c>
      <c r="AO44" s="85">
        <f t="shared" si="38"/>
        <v>61769.5</v>
      </c>
    </row>
    <row r="45" outlineLevel="1">
      <c r="A45" s="68"/>
      <c r="B45" s="84">
        <f t="shared" si="20"/>
        <v>45412</v>
      </c>
      <c r="C45" s="72"/>
      <c r="D45" s="72"/>
      <c r="E45" s="72"/>
      <c r="F45" s="72"/>
      <c r="G45" s="72"/>
      <c r="H45" s="72"/>
      <c r="I45" s="72"/>
      <c r="J45" s="72"/>
      <c r="K45" s="72"/>
      <c r="L45" s="72"/>
      <c r="M45" s="72"/>
      <c r="N45" s="72"/>
      <c r="O45" s="85"/>
      <c r="P45" s="85"/>
      <c r="Q45" s="85"/>
      <c r="R45" s="85"/>
      <c r="S45" s="85"/>
      <c r="T45" s="85"/>
      <c r="U45" s="85"/>
      <c r="V45" s="85"/>
      <c r="W45" s="85"/>
      <c r="X45" s="85"/>
      <c r="Y45" s="85"/>
      <c r="Z45" s="85"/>
      <c r="AA45" s="85"/>
      <c r="AB45" s="85"/>
      <c r="AC45" s="85"/>
      <c r="AD45" s="85"/>
      <c r="AE45" s="85"/>
      <c r="AF45" s="85"/>
      <c r="AG45" s="85"/>
      <c r="AH45" s="85">
        <f>SUMIFS($10:$10,$3:$3,$B45)/12</f>
        <v>69478.83333</v>
      </c>
      <c r="AI45" s="85">
        <f t="shared" ref="AI45:AO45" si="39">AH45</f>
        <v>69478.83333</v>
      </c>
      <c r="AJ45" s="85">
        <f t="shared" si="39"/>
        <v>69478.83333</v>
      </c>
      <c r="AK45" s="85">
        <f t="shared" si="39"/>
        <v>69478.83333</v>
      </c>
      <c r="AL45" s="85">
        <f t="shared" si="39"/>
        <v>69478.83333</v>
      </c>
      <c r="AM45" s="85">
        <f t="shared" si="39"/>
        <v>69478.83333</v>
      </c>
      <c r="AN45" s="85">
        <f t="shared" si="39"/>
        <v>69478.83333</v>
      </c>
      <c r="AO45" s="85">
        <f t="shared" si="39"/>
        <v>69478.83333</v>
      </c>
    </row>
    <row r="46" outlineLevel="1">
      <c r="A46" s="68"/>
      <c r="B46" s="84">
        <f t="shared" si="20"/>
        <v>45443</v>
      </c>
      <c r="C46" s="72"/>
      <c r="D46" s="72"/>
      <c r="E46" s="72"/>
      <c r="F46" s="72"/>
      <c r="G46" s="72"/>
      <c r="H46" s="72"/>
      <c r="I46" s="72"/>
      <c r="J46" s="72"/>
      <c r="K46" s="72"/>
      <c r="L46" s="72"/>
      <c r="M46" s="72"/>
      <c r="N46" s="72"/>
      <c r="O46" s="85"/>
      <c r="P46" s="85"/>
      <c r="Q46" s="85"/>
      <c r="R46" s="85"/>
      <c r="S46" s="85"/>
      <c r="T46" s="85"/>
      <c r="U46" s="85"/>
      <c r="V46" s="85"/>
      <c r="W46" s="85"/>
      <c r="X46" s="85"/>
      <c r="Y46" s="85"/>
      <c r="Z46" s="85"/>
      <c r="AA46" s="85"/>
      <c r="AB46" s="85"/>
      <c r="AC46" s="85"/>
      <c r="AD46" s="85"/>
      <c r="AE46" s="85"/>
      <c r="AF46" s="85"/>
      <c r="AG46" s="85"/>
      <c r="AH46" s="85"/>
      <c r="AI46" s="85">
        <f>SUMIFS($10:$10,$3:$3,$B46)/12</f>
        <v>132275</v>
      </c>
      <c r="AJ46" s="85">
        <f t="shared" ref="AJ46:AO46" si="40">AI46</f>
        <v>132275</v>
      </c>
      <c r="AK46" s="85">
        <f t="shared" si="40"/>
        <v>132275</v>
      </c>
      <c r="AL46" s="85">
        <f t="shared" si="40"/>
        <v>132275</v>
      </c>
      <c r="AM46" s="85">
        <f t="shared" si="40"/>
        <v>132275</v>
      </c>
      <c r="AN46" s="85">
        <f t="shared" si="40"/>
        <v>132275</v>
      </c>
      <c r="AO46" s="85">
        <f t="shared" si="40"/>
        <v>132275</v>
      </c>
    </row>
    <row r="47" outlineLevel="1">
      <c r="A47" s="68"/>
      <c r="B47" s="84">
        <f t="shared" si="20"/>
        <v>45473</v>
      </c>
      <c r="C47" s="72"/>
      <c r="D47" s="72"/>
      <c r="E47" s="72"/>
      <c r="F47" s="72"/>
      <c r="G47" s="72"/>
      <c r="H47" s="72"/>
      <c r="I47" s="72"/>
      <c r="J47" s="72"/>
      <c r="K47" s="72"/>
      <c r="L47" s="72"/>
      <c r="M47" s="72"/>
      <c r="N47" s="72"/>
      <c r="O47" s="85"/>
      <c r="P47" s="85"/>
      <c r="Q47" s="85"/>
      <c r="R47" s="85"/>
      <c r="S47" s="85"/>
      <c r="T47" s="85"/>
      <c r="U47" s="85"/>
      <c r="V47" s="85"/>
      <c r="W47" s="85"/>
      <c r="X47" s="85"/>
      <c r="Y47" s="85"/>
      <c r="Z47" s="85"/>
      <c r="AA47" s="85"/>
      <c r="AB47" s="85"/>
      <c r="AC47" s="85"/>
      <c r="AD47" s="85"/>
      <c r="AE47" s="85"/>
      <c r="AF47" s="85"/>
      <c r="AG47" s="85"/>
      <c r="AH47" s="85"/>
      <c r="AI47" s="85"/>
      <c r="AJ47" s="85">
        <f>SUMIFS($10:$10,$3:$3,$B47)/12</f>
        <v>74858</v>
      </c>
      <c r="AK47" s="85">
        <f t="shared" ref="AK47:AO47" si="41">AJ47</f>
        <v>74858</v>
      </c>
      <c r="AL47" s="85">
        <f t="shared" si="41"/>
        <v>74858</v>
      </c>
      <c r="AM47" s="85">
        <f t="shared" si="41"/>
        <v>74858</v>
      </c>
      <c r="AN47" s="85">
        <f t="shared" si="41"/>
        <v>74858</v>
      </c>
      <c r="AO47" s="85">
        <f t="shared" si="41"/>
        <v>74858</v>
      </c>
    </row>
    <row r="48" outlineLevel="1">
      <c r="A48" s="68"/>
      <c r="B48" s="84">
        <f t="shared" si="20"/>
        <v>45504</v>
      </c>
      <c r="C48" s="72"/>
      <c r="D48" s="72"/>
      <c r="E48" s="72"/>
      <c r="F48" s="72"/>
      <c r="G48" s="72"/>
      <c r="H48" s="72"/>
      <c r="I48" s="72"/>
      <c r="J48" s="72"/>
      <c r="K48" s="72"/>
      <c r="L48" s="72"/>
      <c r="M48" s="72"/>
      <c r="N48" s="72"/>
      <c r="O48" s="85"/>
      <c r="P48" s="85"/>
      <c r="Q48" s="85"/>
      <c r="R48" s="85"/>
      <c r="S48" s="85"/>
      <c r="T48" s="85"/>
      <c r="U48" s="85"/>
      <c r="V48" s="85"/>
      <c r="W48" s="85"/>
      <c r="X48" s="85"/>
      <c r="Y48" s="85"/>
      <c r="Z48" s="85"/>
      <c r="AA48" s="85"/>
      <c r="AB48" s="85"/>
      <c r="AC48" s="85"/>
      <c r="AD48" s="85"/>
      <c r="AE48" s="85"/>
      <c r="AF48" s="85"/>
      <c r="AG48" s="85"/>
      <c r="AH48" s="85"/>
      <c r="AI48" s="85"/>
      <c r="AJ48" s="85"/>
      <c r="AK48" s="85">
        <f>SUMIFS($10:$10,$3:$3,$B48)/12</f>
        <v>112355.6667</v>
      </c>
      <c r="AL48" s="85">
        <f t="shared" ref="AL48:AO48" si="42">AK48</f>
        <v>112355.6667</v>
      </c>
      <c r="AM48" s="85">
        <f t="shared" si="42"/>
        <v>112355.6667</v>
      </c>
      <c r="AN48" s="85">
        <f t="shared" si="42"/>
        <v>112355.6667</v>
      </c>
      <c r="AO48" s="85">
        <f t="shared" si="42"/>
        <v>112355.6667</v>
      </c>
    </row>
    <row r="49" outlineLevel="1">
      <c r="A49" s="68"/>
      <c r="B49" s="84">
        <f t="shared" si="20"/>
        <v>45535</v>
      </c>
      <c r="C49" s="72"/>
      <c r="D49" s="72"/>
      <c r="E49" s="72"/>
      <c r="F49" s="72"/>
      <c r="G49" s="72"/>
      <c r="H49" s="72"/>
      <c r="I49" s="72"/>
      <c r="J49" s="72"/>
      <c r="K49" s="72"/>
      <c r="L49" s="72"/>
      <c r="M49" s="72"/>
      <c r="N49" s="72"/>
      <c r="O49" s="85"/>
      <c r="P49" s="85"/>
      <c r="Q49" s="85"/>
      <c r="R49" s="85"/>
      <c r="S49" s="85"/>
      <c r="T49" s="85"/>
      <c r="U49" s="85"/>
      <c r="V49" s="85"/>
      <c r="W49" s="85"/>
      <c r="X49" s="85"/>
      <c r="Y49" s="85"/>
      <c r="Z49" s="85"/>
      <c r="AA49" s="85"/>
      <c r="AB49" s="85"/>
      <c r="AC49" s="85"/>
      <c r="AD49" s="85"/>
      <c r="AE49" s="85"/>
      <c r="AF49" s="85"/>
      <c r="AG49" s="85"/>
      <c r="AH49" s="85"/>
      <c r="AI49" s="85"/>
      <c r="AJ49" s="85"/>
      <c r="AK49" s="85"/>
      <c r="AL49" s="85">
        <f>SUMIFS($10:$10,$3:$3,$B49)/12</f>
        <v>136437</v>
      </c>
      <c r="AM49" s="85">
        <f t="shared" ref="AM49:AO49" si="43">AL49</f>
        <v>136437</v>
      </c>
      <c r="AN49" s="85">
        <f t="shared" si="43"/>
        <v>136437</v>
      </c>
      <c r="AO49" s="85">
        <f t="shared" si="43"/>
        <v>136437</v>
      </c>
    </row>
    <row r="50" outlineLevel="1">
      <c r="A50" s="68"/>
      <c r="B50" s="84">
        <f t="shared" si="20"/>
        <v>45565</v>
      </c>
      <c r="C50" s="72"/>
      <c r="D50" s="72"/>
      <c r="E50" s="72"/>
      <c r="F50" s="72"/>
      <c r="G50" s="72"/>
      <c r="H50" s="72"/>
      <c r="I50" s="72"/>
      <c r="J50" s="72"/>
      <c r="K50" s="72"/>
      <c r="L50" s="72"/>
      <c r="M50" s="72"/>
      <c r="N50" s="72"/>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f>SUMIFS($10:$10,$3:$3,$B50)/12</f>
        <v>120331.5</v>
      </c>
      <c r="AN50" s="85">
        <f t="shared" ref="AN50:AO50" si="44">AM50</f>
        <v>120331.5</v>
      </c>
      <c r="AO50" s="85">
        <f t="shared" si="44"/>
        <v>120331.5</v>
      </c>
    </row>
    <row r="51" outlineLevel="1">
      <c r="A51" s="68"/>
      <c r="B51" s="84">
        <f t="shared" si="20"/>
        <v>45596</v>
      </c>
      <c r="C51" s="72"/>
      <c r="D51" s="72"/>
      <c r="E51" s="72"/>
      <c r="F51" s="72"/>
      <c r="G51" s="72"/>
      <c r="H51" s="72"/>
      <c r="I51" s="72"/>
      <c r="J51" s="72"/>
      <c r="K51" s="72"/>
      <c r="L51" s="72"/>
      <c r="M51" s="72"/>
      <c r="N51" s="72"/>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f>SUMIFS($10:$10,$3:$3,$B51)/12</f>
        <v>150245.3333</v>
      </c>
      <c r="AO51" s="85">
        <f>AN51</f>
        <v>150245.3333</v>
      </c>
    </row>
    <row r="52" outlineLevel="1">
      <c r="A52" s="68"/>
      <c r="B52" s="84">
        <f t="shared" si="20"/>
        <v>45626</v>
      </c>
      <c r="C52" s="72"/>
      <c r="D52" s="72"/>
      <c r="E52" s="72"/>
      <c r="F52" s="72"/>
      <c r="G52" s="72"/>
      <c r="H52" s="72"/>
      <c r="I52" s="72"/>
      <c r="J52" s="72"/>
      <c r="K52" s="72"/>
      <c r="L52" s="72"/>
      <c r="M52" s="72"/>
      <c r="N52" s="72"/>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f>SUMIFS($10:$10,$3:$3,$B52)/12</f>
        <v>170564.5</v>
      </c>
    </row>
    <row r="53" outlineLevel="1">
      <c r="A53" s="68"/>
      <c r="B53" s="84"/>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row>
    <row r="54">
      <c r="A54" s="68"/>
      <c r="B54" s="78" t="s">
        <v>17</v>
      </c>
      <c r="C54" s="87">
        <f t="shared" ref="C54:AO54" si="45">SUM(C14:C52)</f>
        <v>35583.33333</v>
      </c>
      <c r="D54" s="87">
        <f t="shared" si="45"/>
        <v>76266.66667</v>
      </c>
      <c r="E54" s="87">
        <f t="shared" si="45"/>
        <v>99270.83333</v>
      </c>
      <c r="F54" s="87">
        <f t="shared" si="45"/>
        <v>132583.3333</v>
      </c>
      <c r="G54" s="87">
        <f t="shared" si="45"/>
        <v>154750</v>
      </c>
      <c r="H54" s="87">
        <f t="shared" si="45"/>
        <v>222458.3333</v>
      </c>
      <c r="I54" s="87">
        <f t="shared" si="45"/>
        <v>261375</v>
      </c>
      <c r="J54" s="87">
        <f t="shared" si="45"/>
        <v>283500</v>
      </c>
      <c r="K54" s="87">
        <f t="shared" si="45"/>
        <v>348591.6667</v>
      </c>
      <c r="L54" s="87">
        <f t="shared" si="45"/>
        <v>376508.3333</v>
      </c>
      <c r="M54" s="87">
        <f t="shared" si="45"/>
        <v>425841.6667</v>
      </c>
      <c r="N54" s="87">
        <f t="shared" si="45"/>
        <v>475733.3333</v>
      </c>
      <c r="O54" s="87">
        <f t="shared" si="45"/>
        <v>486747.75</v>
      </c>
      <c r="P54" s="87">
        <f t="shared" si="45"/>
        <v>502841.4167</v>
      </c>
      <c r="Q54" s="87">
        <f t="shared" si="45"/>
        <v>521436.75</v>
      </c>
      <c r="R54" s="87">
        <f t="shared" si="45"/>
        <v>523239.0833</v>
      </c>
      <c r="S54" s="87">
        <f t="shared" si="45"/>
        <v>528785</v>
      </c>
      <c r="T54" s="87">
        <f t="shared" si="45"/>
        <v>538060.9167</v>
      </c>
      <c r="U54" s="87">
        <f t="shared" si="45"/>
        <v>547303.4167</v>
      </c>
      <c r="V54" s="87">
        <f t="shared" si="45"/>
        <v>560262.6667</v>
      </c>
      <c r="W54" s="87">
        <f t="shared" si="45"/>
        <v>580675.1667</v>
      </c>
      <c r="X54" s="87">
        <f t="shared" si="45"/>
        <v>593514.1667</v>
      </c>
      <c r="Y54" s="87">
        <f t="shared" si="45"/>
        <v>610057</v>
      </c>
      <c r="Z54" s="87">
        <f t="shared" si="45"/>
        <v>637790.1667</v>
      </c>
      <c r="AA54" s="87">
        <f t="shared" si="45"/>
        <v>665423.5833</v>
      </c>
      <c r="AB54" s="87">
        <f t="shared" si="45"/>
        <v>700457.4167</v>
      </c>
      <c r="AC54" s="87">
        <f t="shared" si="45"/>
        <v>750365</v>
      </c>
      <c r="AD54" s="87">
        <f t="shared" si="45"/>
        <v>768426.3333</v>
      </c>
      <c r="AE54" s="87">
        <f t="shared" si="45"/>
        <v>794755.8333</v>
      </c>
      <c r="AF54" s="87">
        <f t="shared" si="45"/>
        <v>829323.8333</v>
      </c>
      <c r="AG54" s="87">
        <f t="shared" si="45"/>
        <v>842934.1667</v>
      </c>
      <c r="AH54" s="87">
        <f t="shared" si="45"/>
        <v>877328.75</v>
      </c>
      <c r="AI54" s="87">
        <f t="shared" si="45"/>
        <v>924099.5833</v>
      </c>
      <c r="AJ54" s="87">
        <f t="shared" si="45"/>
        <v>958201.9167</v>
      </c>
      <c r="AK54" s="87">
        <f t="shared" si="45"/>
        <v>1004681.417</v>
      </c>
      <c r="AL54" s="87">
        <f t="shared" si="45"/>
        <v>1063493.583</v>
      </c>
      <c r="AM54" s="87">
        <f t="shared" si="45"/>
        <v>1109593.917</v>
      </c>
      <c r="AN54" s="87">
        <f t="shared" si="45"/>
        <v>1168028.417</v>
      </c>
      <c r="AO54" s="87">
        <f t="shared" si="45"/>
        <v>1247085.833</v>
      </c>
    </row>
    <row r="55">
      <c r="A55" s="68"/>
      <c r="B55" s="78" t="s">
        <v>18</v>
      </c>
      <c r="C55" s="88" t="s">
        <v>11</v>
      </c>
      <c r="D55" s="88" t="s">
        <v>11</v>
      </c>
      <c r="E55" s="88" t="s">
        <v>11</v>
      </c>
      <c r="F55" s="88" t="s">
        <v>11</v>
      </c>
      <c r="G55" s="88" t="s">
        <v>11</v>
      </c>
      <c r="H55" s="88" t="s">
        <v>11</v>
      </c>
      <c r="I55" s="88" t="s">
        <v>11</v>
      </c>
      <c r="J55" s="88" t="s">
        <v>11</v>
      </c>
      <c r="K55" s="88" t="s">
        <v>11</v>
      </c>
      <c r="L55" s="88" t="s">
        <v>11</v>
      </c>
      <c r="M55" s="88" t="s">
        <v>11</v>
      </c>
      <c r="N55" s="88" t="s">
        <v>11</v>
      </c>
      <c r="O55" s="88" t="s">
        <v>11</v>
      </c>
      <c r="P55" s="88" t="s">
        <v>11</v>
      </c>
      <c r="Q55" s="88" t="s">
        <v>11</v>
      </c>
      <c r="R55" s="88" t="s">
        <v>11</v>
      </c>
      <c r="S55" s="88" t="s">
        <v>11</v>
      </c>
      <c r="T55" s="88" t="s">
        <v>11</v>
      </c>
      <c r="U55" s="88" t="s">
        <v>11</v>
      </c>
      <c r="V55" s="88" t="s">
        <v>11</v>
      </c>
      <c r="W55" s="88" t="s">
        <v>11</v>
      </c>
      <c r="X55" s="88" t="s">
        <v>11</v>
      </c>
      <c r="Y55" s="88" t="s">
        <v>11</v>
      </c>
      <c r="Z55" s="88" t="s">
        <v>11</v>
      </c>
      <c r="AA55" s="88" t="s">
        <v>11</v>
      </c>
      <c r="AB55" s="88" t="s">
        <v>11</v>
      </c>
      <c r="AC55" s="88" t="s">
        <v>11</v>
      </c>
      <c r="AD55" s="88" t="s">
        <v>11</v>
      </c>
      <c r="AE55" s="88" t="s">
        <v>11</v>
      </c>
      <c r="AF55" s="88" t="s">
        <v>11</v>
      </c>
      <c r="AG55" s="88" t="s">
        <v>11</v>
      </c>
      <c r="AH55" s="88" t="s">
        <v>11</v>
      </c>
      <c r="AI55" s="88" t="s">
        <v>11</v>
      </c>
      <c r="AJ55" s="88" t="s">
        <v>11</v>
      </c>
      <c r="AK55" s="88" t="s">
        <v>11</v>
      </c>
      <c r="AL55" s="88" t="s">
        <v>11</v>
      </c>
      <c r="AM55" s="88" t="s">
        <v>11</v>
      </c>
      <c r="AN55" s="88" t="s">
        <v>11</v>
      </c>
      <c r="AO55" s="88" t="s">
        <v>11</v>
      </c>
    </row>
    <row r="56">
      <c r="A56" s="68"/>
      <c r="B56" s="78" t="s">
        <v>19</v>
      </c>
      <c r="C56" s="87">
        <f t="shared" ref="C56:AO56" si="46">SUM(C54:C55)</f>
        <v>35583.33333</v>
      </c>
      <c r="D56" s="87">
        <f t="shared" si="46"/>
        <v>76266.66667</v>
      </c>
      <c r="E56" s="87">
        <f t="shared" si="46"/>
        <v>99270.83333</v>
      </c>
      <c r="F56" s="87">
        <f t="shared" si="46"/>
        <v>132583.3333</v>
      </c>
      <c r="G56" s="87">
        <f t="shared" si="46"/>
        <v>154750</v>
      </c>
      <c r="H56" s="87">
        <f t="shared" si="46"/>
        <v>222458.3333</v>
      </c>
      <c r="I56" s="87">
        <f t="shared" si="46"/>
        <v>261375</v>
      </c>
      <c r="J56" s="87">
        <f t="shared" si="46"/>
        <v>283500</v>
      </c>
      <c r="K56" s="87">
        <f t="shared" si="46"/>
        <v>348591.6667</v>
      </c>
      <c r="L56" s="87">
        <f t="shared" si="46"/>
        <v>376508.3333</v>
      </c>
      <c r="M56" s="87">
        <f t="shared" si="46"/>
        <v>425841.6667</v>
      </c>
      <c r="N56" s="87">
        <f t="shared" si="46"/>
        <v>475733.3333</v>
      </c>
      <c r="O56" s="87">
        <f t="shared" si="46"/>
        <v>486747.75</v>
      </c>
      <c r="P56" s="87">
        <f t="shared" si="46"/>
        <v>502841.4167</v>
      </c>
      <c r="Q56" s="87">
        <f t="shared" si="46"/>
        <v>521436.75</v>
      </c>
      <c r="R56" s="87">
        <f t="shared" si="46"/>
        <v>523239.0833</v>
      </c>
      <c r="S56" s="87">
        <f t="shared" si="46"/>
        <v>528785</v>
      </c>
      <c r="T56" s="87">
        <f t="shared" si="46"/>
        <v>538060.9167</v>
      </c>
      <c r="U56" s="87">
        <f t="shared" si="46"/>
        <v>547303.4167</v>
      </c>
      <c r="V56" s="87">
        <f t="shared" si="46"/>
        <v>560262.6667</v>
      </c>
      <c r="W56" s="87">
        <f t="shared" si="46"/>
        <v>580675.1667</v>
      </c>
      <c r="X56" s="87">
        <f t="shared" si="46"/>
        <v>593514.1667</v>
      </c>
      <c r="Y56" s="87">
        <f t="shared" si="46"/>
        <v>610057</v>
      </c>
      <c r="Z56" s="87">
        <f t="shared" si="46"/>
        <v>637790.1667</v>
      </c>
      <c r="AA56" s="87">
        <f t="shared" si="46"/>
        <v>665423.5833</v>
      </c>
      <c r="AB56" s="87">
        <f t="shared" si="46"/>
        <v>700457.4167</v>
      </c>
      <c r="AC56" s="87">
        <f t="shared" si="46"/>
        <v>750365</v>
      </c>
      <c r="AD56" s="87">
        <f t="shared" si="46"/>
        <v>768426.3333</v>
      </c>
      <c r="AE56" s="87">
        <f t="shared" si="46"/>
        <v>794755.8333</v>
      </c>
      <c r="AF56" s="87">
        <f t="shared" si="46"/>
        <v>829323.8333</v>
      </c>
      <c r="AG56" s="87">
        <f t="shared" si="46"/>
        <v>842934.1667</v>
      </c>
      <c r="AH56" s="87">
        <f t="shared" si="46"/>
        <v>877328.75</v>
      </c>
      <c r="AI56" s="87">
        <f t="shared" si="46"/>
        <v>924099.5833</v>
      </c>
      <c r="AJ56" s="87">
        <f t="shared" si="46"/>
        <v>958201.9167</v>
      </c>
      <c r="AK56" s="87">
        <f t="shared" si="46"/>
        <v>1004681.417</v>
      </c>
      <c r="AL56" s="87">
        <f t="shared" si="46"/>
        <v>1063493.583</v>
      </c>
      <c r="AM56" s="87">
        <f t="shared" si="46"/>
        <v>1109593.917</v>
      </c>
      <c r="AN56" s="87">
        <f t="shared" si="46"/>
        <v>1168028.417</v>
      </c>
      <c r="AO56" s="87">
        <f t="shared" si="46"/>
        <v>1247085.833</v>
      </c>
    </row>
    <row r="57">
      <c r="A57" s="68"/>
      <c r="B57" s="68"/>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row>
    <row r="58">
      <c r="A58" s="68"/>
      <c r="B58" s="68"/>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row>
    <row r="59">
      <c r="A59" s="68"/>
      <c r="B59" s="68"/>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row>
    <row r="60">
      <c r="A60" s="68"/>
      <c r="B60" s="68"/>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row>
    <row r="61">
      <c r="A61" s="68"/>
      <c r="B61" s="68"/>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row>
    <row r="62">
      <c r="A62" s="68"/>
      <c r="B62" s="68"/>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row>
    <row r="63">
      <c r="A63" s="68"/>
      <c r="B63" s="68"/>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row>
    <row r="64">
      <c r="A64" s="68"/>
      <c r="B64" s="68"/>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row>
    <row r="65">
      <c r="A65" s="68"/>
      <c r="B65" s="68"/>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row>
    <row r="66">
      <c r="A66" s="68"/>
      <c r="B66" s="68"/>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row>
    <row r="67">
      <c r="A67" s="68"/>
      <c r="B67" s="68"/>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row>
    <row r="68">
      <c r="A68" s="68"/>
      <c r="B68" s="68"/>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row>
    <row r="69">
      <c r="A69" s="68"/>
      <c r="B69" s="68"/>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row>
    <row r="70">
      <c r="A70" s="68"/>
      <c r="B70" s="68"/>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row>
    <row r="71">
      <c r="A71" s="68"/>
      <c r="B71" s="68"/>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row>
    <row r="72">
      <c r="A72" s="68"/>
      <c r="B72" s="68"/>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row>
    <row r="73">
      <c r="A73" s="68"/>
      <c r="B73" s="68"/>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row>
    <row r="74">
      <c r="A74" s="68"/>
      <c r="B74" s="68"/>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row>
    <row r="75">
      <c r="A75" s="68"/>
      <c r="B75" s="68"/>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row>
    <row r="76">
      <c r="A76" s="68"/>
      <c r="B76" s="68"/>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row>
    <row r="77">
      <c r="A77" s="68"/>
      <c r="B77" s="68"/>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row>
    <row r="78">
      <c r="A78" s="68"/>
      <c r="B78" s="68"/>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row>
    <row r="79">
      <c r="A79" s="68"/>
      <c r="B79" s="68"/>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row>
    <row r="80">
      <c r="A80" s="68"/>
      <c r="B80" s="68"/>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row>
    <row r="81">
      <c r="A81" s="68"/>
      <c r="B81" s="68"/>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row>
    <row r="82">
      <c r="A82" s="68"/>
      <c r="B82" s="68"/>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row>
    <row r="83">
      <c r="A83" s="68"/>
      <c r="B83" s="68"/>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row>
    <row r="84">
      <c r="A84" s="68"/>
      <c r="B84" s="68"/>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row>
    <row r="85">
      <c r="A85" s="68"/>
      <c r="B85" s="68"/>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row>
    <row r="86">
      <c r="A86" s="68"/>
      <c r="B86" s="68"/>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row>
    <row r="87">
      <c r="A87" s="68"/>
      <c r="B87" s="68"/>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row>
    <row r="88">
      <c r="A88" s="68"/>
      <c r="B88" s="68"/>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row>
    <row r="89">
      <c r="A89" s="68"/>
      <c r="B89" s="68"/>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row>
    <row r="90">
      <c r="A90" s="68"/>
      <c r="B90" s="68"/>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row>
    <row r="91">
      <c r="A91" s="68"/>
      <c r="B91" s="68"/>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row>
    <row r="92">
      <c r="A92" s="68"/>
      <c r="B92" s="68"/>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row>
    <row r="93">
      <c r="A93" s="68"/>
      <c r="B93" s="68"/>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row>
    <row r="94">
      <c r="A94" s="68"/>
      <c r="B94" s="68"/>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row>
    <row r="95">
      <c r="A95" s="68"/>
      <c r="B95" s="68"/>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row>
    <row r="96">
      <c r="A96" s="68"/>
      <c r="B96" s="68"/>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row>
    <row r="97">
      <c r="A97" s="68"/>
      <c r="B97" s="68"/>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row>
    <row r="98">
      <c r="A98" s="68"/>
      <c r="B98" s="68"/>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row>
    <row r="99">
      <c r="A99" s="68"/>
      <c r="B99" s="68"/>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row>
    <row r="100">
      <c r="A100" s="68"/>
      <c r="B100" s="68"/>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row>
    <row r="101">
      <c r="A101" s="68"/>
      <c r="B101" s="68"/>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row>
    <row r="102">
      <c r="A102" s="68"/>
      <c r="B102" s="68"/>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row>
    <row r="103">
      <c r="A103" s="68"/>
      <c r="B103" s="68"/>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row>
    <row r="104">
      <c r="A104" s="68"/>
      <c r="B104" s="68"/>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row>
    <row r="105">
      <c r="A105" s="68"/>
      <c r="B105" s="68"/>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row>
    <row r="106">
      <c r="A106" s="68"/>
      <c r="B106" s="68"/>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row>
    <row r="107">
      <c r="A107" s="68"/>
      <c r="B107" s="68"/>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row>
    <row r="108">
      <c r="A108" s="68"/>
      <c r="B108" s="68"/>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row>
    <row r="109">
      <c r="A109" s="68"/>
      <c r="B109" s="68"/>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row>
    <row r="110">
      <c r="A110" s="68"/>
      <c r="B110" s="68"/>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row>
    <row r="111">
      <c r="A111" s="68"/>
      <c r="B111" s="68"/>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row>
    <row r="112">
      <c r="A112" s="68"/>
      <c r="B112" s="68"/>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row>
    <row r="113">
      <c r="A113" s="68"/>
      <c r="B113" s="68"/>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row>
    <row r="114">
      <c r="A114" s="68"/>
      <c r="B114" s="68"/>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row>
    <row r="115">
      <c r="A115" s="68"/>
      <c r="B115" s="68"/>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row>
    <row r="116">
      <c r="A116" s="68"/>
      <c r="B116" s="68"/>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row>
    <row r="117">
      <c r="A117" s="68"/>
      <c r="B117" s="68"/>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row>
    <row r="118">
      <c r="A118" s="68"/>
      <c r="B118" s="68"/>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row>
    <row r="119">
      <c r="A119" s="68"/>
      <c r="B119" s="68"/>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row>
    <row r="120">
      <c r="A120" s="68"/>
      <c r="B120" s="68"/>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row>
    <row r="121">
      <c r="A121" s="68"/>
      <c r="B121" s="68"/>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row>
    <row r="122">
      <c r="A122" s="68"/>
      <c r="B122" s="68"/>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row>
    <row r="123">
      <c r="A123" s="68"/>
      <c r="B123" s="68"/>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row>
    <row r="124">
      <c r="A124" s="68"/>
      <c r="B124" s="68"/>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row>
    <row r="125">
      <c r="A125" s="68"/>
      <c r="B125" s="68"/>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row>
    <row r="126">
      <c r="A126" s="68"/>
      <c r="B126" s="68"/>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row>
    <row r="127">
      <c r="A127" s="68"/>
      <c r="B127" s="68"/>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row>
    <row r="128">
      <c r="A128" s="68"/>
      <c r="B128" s="68"/>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row>
    <row r="129">
      <c r="A129" s="68"/>
      <c r="B129" s="68"/>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row>
    <row r="130">
      <c r="A130" s="68"/>
      <c r="B130" s="68"/>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row>
    <row r="131">
      <c r="A131" s="68"/>
      <c r="B131" s="68"/>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row>
    <row r="132">
      <c r="A132" s="68"/>
      <c r="B132" s="68"/>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row>
    <row r="133">
      <c r="A133" s="68"/>
      <c r="B133" s="68"/>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row>
    <row r="134">
      <c r="A134" s="68"/>
      <c r="B134" s="68"/>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row>
    <row r="135">
      <c r="A135" s="68"/>
      <c r="B135" s="68"/>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row>
    <row r="136">
      <c r="A136" s="68"/>
      <c r="B136" s="68"/>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row>
    <row r="137">
      <c r="A137" s="68"/>
      <c r="B137" s="68"/>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row>
    <row r="138">
      <c r="A138" s="68"/>
      <c r="B138" s="68"/>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row>
    <row r="139">
      <c r="A139" s="68"/>
      <c r="B139" s="68"/>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row>
    <row r="140">
      <c r="A140" s="68"/>
      <c r="B140" s="68"/>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row>
    <row r="141">
      <c r="A141" s="68"/>
      <c r="B141" s="68"/>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row>
    <row r="142">
      <c r="A142" s="68"/>
      <c r="B142" s="68"/>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row>
    <row r="143">
      <c r="A143" s="68"/>
      <c r="B143" s="68"/>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row>
    <row r="144">
      <c r="A144" s="68"/>
      <c r="B144" s="68"/>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row>
    <row r="145">
      <c r="A145" s="68"/>
      <c r="B145" s="68"/>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row>
    <row r="146">
      <c r="A146" s="68"/>
      <c r="B146" s="68"/>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row>
    <row r="147">
      <c r="A147" s="68"/>
      <c r="B147" s="68"/>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row>
    <row r="148">
      <c r="A148" s="68"/>
      <c r="B148" s="68"/>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row>
    <row r="149">
      <c r="A149" s="68"/>
      <c r="B149" s="68"/>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row>
    <row r="150">
      <c r="A150" s="68"/>
      <c r="B150" s="68"/>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row>
    <row r="151">
      <c r="A151" s="68"/>
      <c r="B151" s="68"/>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row>
    <row r="152">
      <c r="A152" s="68"/>
      <c r="B152" s="68"/>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row>
    <row r="153">
      <c r="A153" s="68"/>
      <c r="B153" s="68"/>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row>
    <row r="154">
      <c r="A154" s="68"/>
      <c r="B154" s="68"/>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row>
    <row r="155">
      <c r="A155" s="68"/>
      <c r="B155" s="68"/>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row>
    <row r="156">
      <c r="A156" s="68"/>
      <c r="B156" s="68"/>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row>
    <row r="157">
      <c r="A157" s="68"/>
      <c r="B157" s="68"/>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row>
    <row r="158">
      <c r="A158" s="68"/>
      <c r="B158" s="68"/>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row>
    <row r="159">
      <c r="A159" s="68"/>
      <c r="B159" s="68"/>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row>
    <row r="160">
      <c r="A160" s="68"/>
      <c r="B160" s="68"/>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row>
    <row r="161">
      <c r="A161" s="68"/>
      <c r="B161" s="68"/>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row>
    <row r="162">
      <c r="A162" s="68"/>
      <c r="B162" s="68"/>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row>
    <row r="163">
      <c r="A163" s="68"/>
      <c r="B163" s="68"/>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row>
    <row r="164">
      <c r="A164" s="68"/>
      <c r="B164" s="68"/>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row>
    <row r="165">
      <c r="A165" s="68"/>
      <c r="B165" s="68"/>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row>
    <row r="166">
      <c r="A166" s="68"/>
      <c r="B166" s="68"/>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row>
    <row r="167">
      <c r="A167" s="68"/>
      <c r="B167" s="68"/>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row>
    <row r="168">
      <c r="A168" s="68"/>
      <c r="B168" s="68"/>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row>
    <row r="169">
      <c r="A169" s="68"/>
      <c r="B169" s="68"/>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row>
    <row r="170">
      <c r="A170" s="68"/>
      <c r="B170" s="68"/>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row>
    <row r="171">
      <c r="A171" s="68"/>
      <c r="B171" s="68"/>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row>
    <row r="172">
      <c r="A172" s="68"/>
      <c r="B172" s="68"/>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row>
    <row r="173">
      <c r="A173" s="68"/>
      <c r="B173" s="68"/>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row>
    <row r="174">
      <c r="A174" s="68"/>
      <c r="B174" s="68"/>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row>
    <row r="175">
      <c r="A175" s="68"/>
      <c r="B175" s="68"/>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row>
    <row r="176">
      <c r="A176" s="68"/>
      <c r="B176" s="68"/>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row>
    <row r="177">
      <c r="A177" s="68"/>
      <c r="B177" s="68"/>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row>
    <row r="178">
      <c r="A178" s="68"/>
      <c r="B178" s="68"/>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row>
    <row r="179">
      <c r="A179" s="68"/>
      <c r="B179" s="68"/>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row>
    <row r="180">
      <c r="A180" s="68"/>
      <c r="B180" s="68"/>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row>
    <row r="181">
      <c r="A181" s="68"/>
      <c r="B181" s="68"/>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row>
    <row r="182">
      <c r="A182" s="68"/>
      <c r="B182" s="68"/>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row>
    <row r="183">
      <c r="A183" s="68"/>
      <c r="B183" s="68"/>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row>
    <row r="184">
      <c r="A184" s="68"/>
      <c r="B184" s="68"/>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row>
    <row r="185">
      <c r="A185" s="68"/>
      <c r="B185" s="68"/>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row>
    <row r="186">
      <c r="A186" s="68"/>
      <c r="B186" s="68"/>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row>
    <row r="187">
      <c r="A187" s="68"/>
      <c r="B187" s="68"/>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row>
    <row r="188">
      <c r="A188" s="68"/>
      <c r="B188" s="68"/>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row>
    <row r="189">
      <c r="A189" s="68"/>
      <c r="B189" s="68"/>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row>
    <row r="190">
      <c r="A190" s="68"/>
      <c r="B190" s="68"/>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row>
    <row r="191">
      <c r="A191" s="68"/>
      <c r="B191" s="68"/>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row>
    <row r="192">
      <c r="A192" s="68"/>
      <c r="B192" s="68"/>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row>
    <row r="193">
      <c r="A193" s="68"/>
      <c r="B193" s="68"/>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row>
    <row r="194">
      <c r="A194" s="68"/>
      <c r="B194" s="68"/>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row>
    <row r="195">
      <c r="A195" s="68"/>
      <c r="B195" s="68"/>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row>
    <row r="196">
      <c r="A196" s="68"/>
      <c r="B196" s="68"/>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row>
    <row r="197">
      <c r="A197" s="68"/>
      <c r="B197" s="68"/>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row>
    <row r="198">
      <c r="A198" s="68"/>
      <c r="B198" s="68"/>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row>
    <row r="199">
      <c r="A199" s="68"/>
      <c r="B199" s="68"/>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row>
    <row r="200">
      <c r="A200" s="68"/>
      <c r="B200" s="68"/>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row>
    <row r="201">
      <c r="A201" s="68"/>
      <c r="B201" s="68"/>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row>
    <row r="202">
      <c r="A202" s="68"/>
      <c r="B202" s="68"/>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row>
    <row r="203">
      <c r="A203" s="68"/>
      <c r="B203" s="68"/>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row>
    <row r="204">
      <c r="A204" s="68"/>
      <c r="B204" s="68"/>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row>
    <row r="205">
      <c r="A205" s="68"/>
      <c r="B205" s="68"/>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row>
    <row r="206">
      <c r="A206" s="68"/>
      <c r="B206" s="68"/>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row>
    <row r="207">
      <c r="A207" s="68"/>
      <c r="B207" s="68"/>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row>
    <row r="208">
      <c r="A208" s="68"/>
      <c r="B208" s="68"/>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row>
    <row r="209">
      <c r="A209" s="68"/>
      <c r="B209" s="68"/>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row>
    <row r="210">
      <c r="A210" s="68"/>
      <c r="B210" s="68"/>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row>
    <row r="211">
      <c r="A211" s="68"/>
      <c r="B211" s="68"/>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row>
    <row r="212">
      <c r="A212" s="68"/>
      <c r="B212" s="68"/>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row>
    <row r="213">
      <c r="A213" s="68"/>
      <c r="B213" s="68"/>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row>
    <row r="214">
      <c r="A214" s="68"/>
      <c r="B214" s="68"/>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row>
    <row r="215">
      <c r="A215" s="68"/>
      <c r="B215" s="68"/>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row>
    <row r="216">
      <c r="A216" s="68"/>
      <c r="B216" s="68"/>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row>
    <row r="217">
      <c r="A217" s="68"/>
      <c r="B217" s="68"/>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row>
    <row r="218">
      <c r="A218" s="68"/>
      <c r="B218" s="68"/>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row>
    <row r="219">
      <c r="A219" s="68"/>
      <c r="B219" s="68"/>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row>
    <row r="220">
      <c r="A220" s="68"/>
      <c r="B220" s="68"/>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row>
    <row r="221">
      <c r="A221" s="68"/>
      <c r="B221" s="68"/>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row>
    <row r="222">
      <c r="A222" s="68"/>
      <c r="B222" s="68"/>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row>
    <row r="223">
      <c r="A223" s="68"/>
      <c r="B223" s="68"/>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row>
    <row r="224">
      <c r="A224" s="68"/>
      <c r="B224" s="68"/>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row>
    <row r="225">
      <c r="A225" s="68"/>
      <c r="B225" s="68"/>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row>
    <row r="226">
      <c r="A226" s="68"/>
      <c r="B226" s="68"/>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row>
    <row r="227">
      <c r="A227" s="68"/>
      <c r="B227" s="68"/>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row>
    <row r="228">
      <c r="A228" s="68"/>
      <c r="B228" s="68"/>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row>
    <row r="229">
      <c r="A229" s="68"/>
      <c r="B229" s="68"/>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row>
    <row r="230">
      <c r="A230" s="68"/>
      <c r="B230" s="68"/>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row>
    <row r="231">
      <c r="A231" s="68"/>
      <c r="B231" s="68"/>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row>
    <row r="232">
      <c r="A232" s="68"/>
      <c r="B232" s="68"/>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row>
    <row r="233">
      <c r="A233" s="68"/>
      <c r="B233" s="68"/>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row>
    <row r="234">
      <c r="A234" s="68"/>
      <c r="B234" s="68"/>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row>
    <row r="235">
      <c r="A235" s="68"/>
      <c r="B235" s="68"/>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row>
    <row r="236">
      <c r="A236" s="68"/>
      <c r="B236" s="68"/>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row>
    <row r="237">
      <c r="A237" s="68"/>
      <c r="B237" s="68"/>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row>
    <row r="238">
      <c r="A238" s="68"/>
      <c r="B238" s="68"/>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row>
    <row r="239">
      <c r="A239" s="68"/>
      <c r="B239" s="68"/>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row>
    <row r="240">
      <c r="A240" s="68"/>
      <c r="B240" s="68"/>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row>
    <row r="241">
      <c r="A241" s="68"/>
      <c r="B241" s="68"/>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row>
    <row r="242">
      <c r="A242" s="68"/>
      <c r="B242" s="68"/>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row>
    <row r="243">
      <c r="A243" s="68"/>
      <c r="B243" s="68"/>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row>
    <row r="244">
      <c r="A244" s="68"/>
      <c r="B244" s="68"/>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row>
    <row r="245">
      <c r="A245" s="68"/>
      <c r="B245" s="68"/>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2"/>
      <c r="AO245" s="72"/>
    </row>
    <row r="246">
      <c r="A246" s="68"/>
      <c r="B246" s="68"/>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2"/>
      <c r="AO246" s="72"/>
    </row>
    <row r="247">
      <c r="A247" s="68"/>
      <c r="B247" s="68"/>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c r="AG247" s="72"/>
      <c r="AH247" s="72"/>
      <c r="AI247" s="72"/>
      <c r="AJ247" s="72"/>
      <c r="AK247" s="72"/>
      <c r="AL247" s="72"/>
      <c r="AM247" s="72"/>
      <c r="AN247" s="72"/>
      <c r="AO247" s="72"/>
    </row>
    <row r="248">
      <c r="A248" s="68"/>
      <c r="B248" s="68"/>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row>
    <row r="249">
      <c r="A249" s="68"/>
      <c r="B249" s="68"/>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row>
    <row r="250">
      <c r="A250" s="68"/>
      <c r="B250" s="68"/>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row>
    <row r="251">
      <c r="A251" s="68"/>
      <c r="B251" s="68"/>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row>
    <row r="252">
      <c r="A252" s="68"/>
      <c r="B252" s="68"/>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row>
    <row r="253">
      <c r="A253" s="68"/>
      <c r="B253" s="68"/>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row>
    <row r="254">
      <c r="A254" s="68"/>
      <c r="B254" s="68"/>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row>
    <row r="255">
      <c r="A255" s="68"/>
      <c r="B255" s="68"/>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row>
    <row r="256">
      <c r="A256" s="68"/>
      <c r="B256" s="68"/>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row>
    <row r="257">
      <c r="A257" s="68"/>
      <c r="B257" s="68"/>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row>
    <row r="258">
      <c r="A258" s="68"/>
      <c r="B258" s="68"/>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row>
    <row r="259">
      <c r="A259" s="68"/>
      <c r="B259" s="68"/>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row>
    <row r="260">
      <c r="A260" s="68"/>
      <c r="B260" s="68"/>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row>
    <row r="261">
      <c r="A261" s="68"/>
      <c r="B261" s="68"/>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row>
    <row r="262">
      <c r="A262" s="68"/>
      <c r="B262" s="68"/>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row>
    <row r="263">
      <c r="A263" s="68"/>
      <c r="B263" s="68"/>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row>
    <row r="264">
      <c r="A264" s="68"/>
      <c r="B264" s="68"/>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row>
    <row r="265">
      <c r="A265" s="68"/>
      <c r="B265" s="68"/>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row>
    <row r="266">
      <c r="A266" s="68"/>
      <c r="B266" s="68"/>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row>
    <row r="267">
      <c r="A267" s="68"/>
      <c r="B267" s="68"/>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row>
    <row r="268">
      <c r="A268" s="68"/>
      <c r="B268" s="68"/>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row>
    <row r="269">
      <c r="A269" s="68"/>
      <c r="B269" s="68"/>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row>
    <row r="270">
      <c r="A270" s="68"/>
      <c r="B270" s="68"/>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row>
    <row r="271">
      <c r="A271" s="68"/>
      <c r="B271" s="68"/>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row>
    <row r="272">
      <c r="A272" s="68"/>
      <c r="B272" s="68"/>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row>
    <row r="273">
      <c r="A273" s="68"/>
      <c r="B273" s="68"/>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row>
    <row r="274">
      <c r="A274" s="68"/>
      <c r="B274" s="68"/>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row>
    <row r="275">
      <c r="A275" s="68"/>
      <c r="B275" s="68"/>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row>
    <row r="276">
      <c r="A276" s="68"/>
      <c r="B276" s="68"/>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row>
    <row r="277">
      <c r="A277" s="68"/>
      <c r="B277" s="68"/>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row>
    <row r="278">
      <c r="A278" s="68"/>
      <c r="B278" s="68"/>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row>
    <row r="279">
      <c r="A279" s="68"/>
      <c r="B279" s="68"/>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c r="AG279" s="72"/>
      <c r="AH279" s="72"/>
      <c r="AI279" s="72"/>
      <c r="AJ279" s="72"/>
      <c r="AK279" s="72"/>
      <c r="AL279" s="72"/>
      <c r="AM279" s="72"/>
      <c r="AN279" s="72"/>
      <c r="AO279" s="72"/>
    </row>
    <row r="280">
      <c r="A280" s="68"/>
      <c r="B280" s="68"/>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row>
    <row r="281">
      <c r="A281" s="68"/>
      <c r="B281" s="68"/>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row>
    <row r="282">
      <c r="A282" s="68"/>
      <c r="B282" s="68"/>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c r="AG282" s="72"/>
      <c r="AH282" s="72"/>
      <c r="AI282" s="72"/>
      <c r="AJ282" s="72"/>
      <c r="AK282" s="72"/>
      <c r="AL282" s="72"/>
      <c r="AM282" s="72"/>
      <c r="AN282" s="72"/>
      <c r="AO282" s="72"/>
    </row>
    <row r="283">
      <c r="A283" s="68"/>
      <c r="B283" s="68"/>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2"/>
      <c r="AJ283" s="72"/>
      <c r="AK283" s="72"/>
      <c r="AL283" s="72"/>
      <c r="AM283" s="72"/>
      <c r="AN283" s="72"/>
      <c r="AO283" s="72"/>
    </row>
    <row r="284">
      <c r="A284" s="68"/>
      <c r="B284" s="68"/>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c r="AG284" s="72"/>
      <c r="AH284" s="72"/>
      <c r="AI284" s="72"/>
      <c r="AJ284" s="72"/>
      <c r="AK284" s="72"/>
      <c r="AL284" s="72"/>
      <c r="AM284" s="72"/>
      <c r="AN284" s="72"/>
      <c r="AO284" s="72"/>
    </row>
    <row r="285">
      <c r="A285" s="68"/>
      <c r="B285" s="68"/>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c r="AG285" s="72"/>
      <c r="AH285" s="72"/>
      <c r="AI285" s="72"/>
      <c r="AJ285" s="72"/>
      <c r="AK285" s="72"/>
      <c r="AL285" s="72"/>
      <c r="AM285" s="72"/>
      <c r="AN285" s="72"/>
      <c r="AO285" s="72"/>
    </row>
    <row r="286">
      <c r="A286" s="68"/>
      <c r="B286" s="68"/>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c r="AM286" s="72"/>
      <c r="AN286" s="72"/>
      <c r="AO286" s="72"/>
    </row>
    <row r="287">
      <c r="A287" s="68"/>
      <c r="B287" s="68"/>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AL287" s="72"/>
      <c r="AM287" s="72"/>
      <c r="AN287" s="72"/>
      <c r="AO287" s="72"/>
    </row>
    <row r="288">
      <c r="A288" s="68"/>
      <c r="B288" s="68"/>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AL288" s="72"/>
      <c r="AM288" s="72"/>
      <c r="AN288" s="72"/>
      <c r="AO288" s="72"/>
    </row>
    <row r="289">
      <c r="A289" s="68"/>
      <c r="B289" s="68"/>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c r="AG289" s="72"/>
      <c r="AH289" s="72"/>
      <c r="AI289" s="72"/>
      <c r="AJ289" s="72"/>
      <c r="AK289" s="72"/>
      <c r="AL289" s="72"/>
      <c r="AM289" s="72"/>
      <c r="AN289" s="72"/>
      <c r="AO289" s="72"/>
    </row>
    <row r="290">
      <c r="A290" s="68"/>
      <c r="B290" s="68"/>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row>
    <row r="291">
      <c r="A291" s="68"/>
      <c r="B291" s="68"/>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row>
    <row r="292">
      <c r="A292" s="68"/>
      <c r="B292" s="68"/>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72"/>
    </row>
    <row r="293">
      <c r="A293" s="68"/>
      <c r="B293" s="68"/>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row>
    <row r="294">
      <c r="A294" s="68"/>
      <c r="B294" s="68"/>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row>
    <row r="295">
      <c r="A295" s="68"/>
      <c r="B295" s="68"/>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row>
    <row r="296">
      <c r="A296" s="68"/>
      <c r="B296" s="68"/>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c r="AG296" s="72"/>
      <c r="AH296" s="72"/>
      <c r="AI296" s="72"/>
      <c r="AJ296" s="72"/>
      <c r="AK296" s="72"/>
      <c r="AL296" s="72"/>
      <c r="AM296" s="72"/>
      <c r="AN296" s="72"/>
      <c r="AO296" s="72"/>
    </row>
    <row r="297">
      <c r="A297" s="68"/>
      <c r="B297" s="68"/>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c r="AG297" s="72"/>
      <c r="AH297" s="72"/>
      <c r="AI297" s="72"/>
      <c r="AJ297" s="72"/>
      <c r="AK297" s="72"/>
      <c r="AL297" s="72"/>
      <c r="AM297" s="72"/>
      <c r="AN297" s="72"/>
      <c r="AO297" s="72"/>
    </row>
    <row r="298">
      <c r="A298" s="68"/>
      <c r="B298" s="68"/>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c r="AG298" s="72"/>
      <c r="AH298" s="72"/>
      <c r="AI298" s="72"/>
      <c r="AJ298" s="72"/>
      <c r="AK298" s="72"/>
      <c r="AL298" s="72"/>
      <c r="AM298" s="72"/>
      <c r="AN298" s="72"/>
      <c r="AO298" s="72"/>
    </row>
    <row r="299">
      <c r="A299" s="68"/>
      <c r="B299" s="68"/>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row>
    <row r="300">
      <c r="A300" s="68"/>
      <c r="B300" s="68"/>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row>
    <row r="301">
      <c r="A301" s="68"/>
      <c r="B301" s="68"/>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row>
    <row r="302">
      <c r="A302" s="68"/>
      <c r="B302" s="68"/>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row>
    <row r="303">
      <c r="A303" s="68"/>
      <c r="B303" s="68"/>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row>
    <row r="304">
      <c r="A304" s="68"/>
      <c r="B304" s="68"/>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row>
    <row r="305">
      <c r="A305" s="68"/>
      <c r="B305" s="68"/>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2"/>
      <c r="AO305" s="72"/>
    </row>
    <row r="306">
      <c r="A306" s="68"/>
      <c r="B306" s="68"/>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c r="AG306" s="72"/>
      <c r="AH306" s="72"/>
      <c r="AI306" s="72"/>
      <c r="AJ306" s="72"/>
      <c r="AK306" s="72"/>
      <c r="AL306" s="72"/>
      <c r="AM306" s="72"/>
      <c r="AN306" s="72"/>
      <c r="AO306" s="72"/>
    </row>
    <row r="307">
      <c r="A307" s="68"/>
      <c r="B307" s="68"/>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c r="AG307" s="72"/>
      <c r="AH307" s="72"/>
      <c r="AI307" s="72"/>
      <c r="AJ307" s="72"/>
      <c r="AK307" s="72"/>
      <c r="AL307" s="72"/>
      <c r="AM307" s="72"/>
      <c r="AN307" s="72"/>
      <c r="AO307" s="72"/>
    </row>
    <row r="308">
      <c r="A308" s="68"/>
      <c r="B308" s="68"/>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row>
    <row r="309">
      <c r="A309" s="68"/>
      <c r="B309" s="68"/>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2"/>
      <c r="AO309" s="72"/>
    </row>
    <row r="310">
      <c r="A310" s="68"/>
      <c r="B310" s="68"/>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c r="AG310" s="72"/>
      <c r="AH310" s="72"/>
      <c r="AI310" s="72"/>
      <c r="AJ310" s="72"/>
      <c r="AK310" s="72"/>
      <c r="AL310" s="72"/>
      <c r="AM310" s="72"/>
      <c r="AN310" s="72"/>
      <c r="AO310" s="72"/>
    </row>
    <row r="311">
      <c r="A311" s="68"/>
      <c r="B311" s="68"/>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c r="AG311" s="72"/>
      <c r="AH311" s="72"/>
      <c r="AI311" s="72"/>
      <c r="AJ311" s="72"/>
      <c r="AK311" s="72"/>
      <c r="AL311" s="72"/>
      <c r="AM311" s="72"/>
      <c r="AN311" s="72"/>
      <c r="AO311" s="72"/>
    </row>
    <row r="312">
      <c r="A312" s="68"/>
      <c r="B312" s="68"/>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2"/>
      <c r="AO312" s="72"/>
    </row>
    <row r="313">
      <c r="A313" s="68"/>
      <c r="B313" s="68"/>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row>
    <row r="314">
      <c r="A314" s="68"/>
      <c r="B314" s="68"/>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c r="AG314" s="72"/>
      <c r="AH314" s="72"/>
      <c r="AI314" s="72"/>
      <c r="AJ314" s="72"/>
      <c r="AK314" s="72"/>
      <c r="AL314" s="72"/>
      <c r="AM314" s="72"/>
      <c r="AN314" s="72"/>
      <c r="AO314" s="72"/>
    </row>
    <row r="315">
      <c r="A315" s="68"/>
      <c r="B315" s="68"/>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c r="AG315" s="72"/>
      <c r="AH315" s="72"/>
      <c r="AI315" s="72"/>
      <c r="AJ315" s="72"/>
      <c r="AK315" s="72"/>
      <c r="AL315" s="72"/>
      <c r="AM315" s="72"/>
      <c r="AN315" s="72"/>
      <c r="AO315" s="72"/>
    </row>
    <row r="316">
      <c r="A316" s="68"/>
      <c r="B316" s="68"/>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2"/>
      <c r="AO316" s="72"/>
    </row>
    <row r="317">
      <c r="A317" s="68"/>
      <c r="B317" s="68"/>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2"/>
      <c r="AO317" s="72"/>
    </row>
    <row r="318">
      <c r="A318" s="68"/>
      <c r="B318" s="68"/>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row>
    <row r="319">
      <c r="A319" s="68"/>
      <c r="B319" s="68"/>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c r="AG319" s="72"/>
      <c r="AH319" s="72"/>
      <c r="AI319" s="72"/>
      <c r="AJ319" s="72"/>
      <c r="AK319" s="72"/>
      <c r="AL319" s="72"/>
      <c r="AM319" s="72"/>
      <c r="AN319" s="72"/>
      <c r="AO319" s="72"/>
    </row>
    <row r="320">
      <c r="A320" s="68"/>
      <c r="B320" s="68"/>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2"/>
      <c r="AO320" s="72"/>
    </row>
    <row r="321">
      <c r="A321" s="68"/>
      <c r="B321" s="68"/>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2"/>
      <c r="AO321" s="72"/>
    </row>
    <row r="322">
      <c r="A322" s="68"/>
      <c r="B322" s="68"/>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c r="AG322" s="72"/>
      <c r="AH322" s="72"/>
      <c r="AI322" s="72"/>
      <c r="AJ322" s="72"/>
      <c r="AK322" s="72"/>
      <c r="AL322" s="72"/>
      <c r="AM322" s="72"/>
      <c r="AN322" s="72"/>
      <c r="AO322" s="72"/>
    </row>
    <row r="323">
      <c r="A323" s="68"/>
      <c r="B323" s="68"/>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c r="AG323" s="72"/>
      <c r="AH323" s="72"/>
      <c r="AI323" s="72"/>
      <c r="AJ323" s="72"/>
      <c r="AK323" s="72"/>
      <c r="AL323" s="72"/>
      <c r="AM323" s="72"/>
      <c r="AN323" s="72"/>
      <c r="AO323" s="72"/>
    </row>
    <row r="324">
      <c r="A324" s="68"/>
      <c r="B324" s="68"/>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2"/>
      <c r="AO324" s="72"/>
    </row>
    <row r="325">
      <c r="A325" s="68"/>
      <c r="B325" s="68"/>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2"/>
      <c r="AO325" s="72"/>
    </row>
    <row r="326">
      <c r="A326" s="68"/>
      <c r="B326" s="68"/>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c r="AG326" s="72"/>
      <c r="AH326" s="72"/>
      <c r="AI326" s="72"/>
      <c r="AJ326" s="72"/>
      <c r="AK326" s="72"/>
      <c r="AL326" s="72"/>
      <c r="AM326" s="72"/>
      <c r="AN326" s="72"/>
      <c r="AO326" s="72"/>
    </row>
    <row r="327">
      <c r="A327" s="68"/>
      <c r="B327" s="68"/>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c r="AG327" s="72"/>
      <c r="AH327" s="72"/>
      <c r="AI327" s="72"/>
      <c r="AJ327" s="72"/>
      <c r="AK327" s="72"/>
      <c r="AL327" s="72"/>
      <c r="AM327" s="72"/>
      <c r="AN327" s="72"/>
      <c r="AO327" s="72"/>
    </row>
    <row r="328">
      <c r="A328" s="68"/>
      <c r="B328" s="68"/>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2"/>
      <c r="AO328" s="72"/>
    </row>
    <row r="329">
      <c r="A329" s="68"/>
      <c r="B329" s="68"/>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2"/>
      <c r="AO329" s="72"/>
    </row>
    <row r="330">
      <c r="A330" s="68"/>
      <c r="B330" s="68"/>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c r="AG330" s="72"/>
      <c r="AH330" s="72"/>
      <c r="AI330" s="72"/>
      <c r="AJ330" s="72"/>
      <c r="AK330" s="72"/>
      <c r="AL330" s="72"/>
      <c r="AM330" s="72"/>
      <c r="AN330" s="72"/>
      <c r="AO330" s="72"/>
    </row>
    <row r="331">
      <c r="A331" s="68"/>
      <c r="B331" s="68"/>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c r="AG331" s="72"/>
      <c r="AH331" s="72"/>
      <c r="AI331" s="72"/>
      <c r="AJ331" s="72"/>
      <c r="AK331" s="72"/>
      <c r="AL331" s="72"/>
      <c r="AM331" s="72"/>
      <c r="AN331" s="72"/>
      <c r="AO331" s="72"/>
    </row>
    <row r="332">
      <c r="A332" s="68"/>
      <c r="B332" s="68"/>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2"/>
      <c r="AO332" s="72"/>
    </row>
    <row r="333">
      <c r="A333" s="68"/>
      <c r="B333" s="68"/>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2"/>
      <c r="AO333" s="72"/>
    </row>
    <row r="334">
      <c r="A334" s="68"/>
      <c r="B334" s="68"/>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c r="AG334" s="72"/>
      <c r="AH334" s="72"/>
      <c r="AI334" s="72"/>
      <c r="AJ334" s="72"/>
      <c r="AK334" s="72"/>
      <c r="AL334" s="72"/>
      <c r="AM334" s="72"/>
      <c r="AN334" s="72"/>
      <c r="AO334" s="72"/>
    </row>
    <row r="335">
      <c r="A335" s="68"/>
      <c r="B335" s="68"/>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c r="AG335" s="72"/>
      <c r="AH335" s="72"/>
      <c r="AI335" s="72"/>
      <c r="AJ335" s="72"/>
      <c r="AK335" s="72"/>
      <c r="AL335" s="72"/>
      <c r="AM335" s="72"/>
      <c r="AN335" s="72"/>
      <c r="AO335" s="72"/>
    </row>
    <row r="336">
      <c r="A336" s="68"/>
      <c r="B336" s="68"/>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2"/>
      <c r="AO336" s="72"/>
    </row>
    <row r="337">
      <c r="A337" s="68"/>
      <c r="B337" s="68"/>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2"/>
      <c r="AO337" s="72"/>
    </row>
    <row r="338">
      <c r="A338" s="68"/>
      <c r="B338" s="68"/>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c r="AG338" s="72"/>
      <c r="AH338" s="72"/>
      <c r="AI338" s="72"/>
      <c r="AJ338" s="72"/>
      <c r="AK338" s="72"/>
      <c r="AL338" s="72"/>
      <c r="AM338" s="72"/>
      <c r="AN338" s="72"/>
      <c r="AO338" s="72"/>
    </row>
    <row r="339">
      <c r="A339" s="68"/>
      <c r="B339" s="68"/>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c r="AG339" s="72"/>
      <c r="AH339" s="72"/>
      <c r="AI339" s="72"/>
      <c r="AJ339" s="72"/>
      <c r="AK339" s="72"/>
      <c r="AL339" s="72"/>
      <c r="AM339" s="72"/>
      <c r="AN339" s="72"/>
      <c r="AO339" s="72"/>
    </row>
    <row r="340">
      <c r="A340" s="68"/>
      <c r="B340" s="68"/>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2"/>
      <c r="AO340" s="72"/>
    </row>
    <row r="341">
      <c r="A341" s="68"/>
      <c r="B341" s="68"/>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2"/>
      <c r="AO341" s="72"/>
    </row>
    <row r="342">
      <c r="A342" s="68"/>
      <c r="B342" s="68"/>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row>
    <row r="343">
      <c r="A343" s="68"/>
      <c r="B343" s="68"/>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c r="AG343" s="72"/>
      <c r="AH343" s="72"/>
      <c r="AI343" s="72"/>
      <c r="AJ343" s="72"/>
      <c r="AK343" s="72"/>
      <c r="AL343" s="72"/>
      <c r="AM343" s="72"/>
      <c r="AN343" s="72"/>
      <c r="AO343" s="72"/>
    </row>
    <row r="344">
      <c r="A344" s="68"/>
      <c r="B344" s="68"/>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c r="AG344" s="72"/>
      <c r="AH344" s="72"/>
      <c r="AI344" s="72"/>
      <c r="AJ344" s="72"/>
      <c r="AK344" s="72"/>
      <c r="AL344" s="72"/>
      <c r="AM344" s="72"/>
      <c r="AN344" s="72"/>
      <c r="AO344" s="72"/>
    </row>
    <row r="345">
      <c r="A345" s="68"/>
      <c r="B345" s="68"/>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c r="AG345" s="72"/>
      <c r="AH345" s="72"/>
      <c r="AI345" s="72"/>
      <c r="AJ345" s="72"/>
      <c r="AK345" s="72"/>
      <c r="AL345" s="72"/>
      <c r="AM345" s="72"/>
      <c r="AN345" s="72"/>
      <c r="AO345" s="72"/>
    </row>
    <row r="346">
      <c r="A346" s="68"/>
      <c r="B346" s="68"/>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row>
    <row r="347">
      <c r="A347" s="68"/>
      <c r="B347" s="68"/>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c r="AG347" s="72"/>
      <c r="AH347" s="72"/>
      <c r="AI347" s="72"/>
      <c r="AJ347" s="72"/>
      <c r="AK347" s="72"/>
      <c r="AL347" s="72"/>
      <c r="AM347" s="72"/>
      <c r="AN347" s="72"/>
      <c r="AO347" s="72"/>
    </row>
    <row r="348">
      <c r="A348" s="68"/>
      <c r="B348" s="68"/>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c r="AG348" s="72"/>
      <c r="AH348" s="72"/>
      <c r="AI348" s="72"/>
      <c r="AJ348" s="72"/>
      <c r="AK348" s="72"/>
      <c r="AL348" s="72"/>
      <c r="AM348" s="72"/>
      <c r="AN348" s="72"/>
      <c r="AO348" s="72"/>
    </row>
    <row r="349">
      <c r="A349" s="68"/>
      <c r="B349" s="68"/>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c r="AG349" s="72"/>
      <c r="AH349" s="72"/>
      <c r="AI349" s="72"/>
      <c r="AJ349" s="72"/>
      <c r="AK349" s="72"/>
      <c r="AL349" s="72"/>
      <c r="AM349" s="72"/>
      <c r="AN349" s="72"/>
      <c r="AO349" s="72"/>
    </row>
    <row r="350">
      <c r="A350" s="68"/>
      <c r="B350" s="68"/>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c r="AG350" s="72"/>
      <c r="AH350" s="72"/>
      <c r="AI350" s="72"/>
      <c r="AJ350" s="72"/>
      <c r="AK350" s="72"/>
      <c r="AL350" s="72"/>
      <c r="AM350" s="72"/>
      <c r="AN350" s="72"/>
      <c r="AO350" s="72"/>
    </row>
    <row r="351">
      <c r="A351" s="68"/>
      <c r="B351" s="68"/>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72"/>
      <c r="AI351" s="72"/>
      <c r="AJ351" s="72"/>
      <c r="AK351" s="72"/>
      <c r="AL351" s="72"/>
      <c r="AM351" s="72"/>
      <c r="AN351" s="72"/>
      <c r="AO351" s="72"/>
    </row>
    <row r="352">
      <c r="A352" s="68"/>
      <c r="B352" s="68"/>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c r="AG352" s="72"/>
      <c r="AH352" s="72"/>
      <c r="AI352" s="72"/>
      <c r="AJ352" s="72"/>
      <c r="AK352" s="72"/>
      <c r="AL352" s="72"/>
      <c r="AM352" s="72"/>
      <c r="AN352" s="72"/>
      <c r="AO352" s="72"/>
    </row>
    <row r="353">
      <c r="A353" s="68"/>
      <c r="B353" s="68"/>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row>
    <row r="354">
      <c r="A354" s="68"/>
      <c r="B354" s="68"/>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row>
    <row r="355">
      <c r="A355" s="68"/>
      <c r="B355" s="68"/>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row>
    <row r="356">
      <c r="A356" s="68"/>
      <c r="B356" s="68"/>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row>
    <row r="357">
      <c r="A357" s="68"/>
      <c r="B357" s="68"/>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row>
    <row r="358">
      <c r="A358" s="68"/>
      <c r="B358" s="68"/>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row>
    <row r="359">
      <c r="A359" s="68"/>
      <c r="B359" s="68"/>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c r="AG359" s="72"/>
      <c r="AH359" s="72"/>
      <c r="AI359" s="72"/>
      <c r="AJ359" s="72"/>
      <c r="AK359" s="72"/>
      <c r="AL359" s="72"/>
      <c r="AM359" s="72"/>
      <c r="AN359" s="72"/>
      <c r="AO359" s="72"/>
    </row>
    <row r="360">
      <c r="A360" s="68"/>
      <c r="B360" s="68"/>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row>
    <row r="361">
      <c r="A361" s="68"/>
      <c r="B361" s="68"/>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row>
    <row r="362">
      <c r="A362" s="68"/>
      <c r="B362" s="68"/>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row>
    <row r="363">
      <c r="A363" s="68"/>
      <c r="B363" s="68"/>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row>
    <row r="364">
      <c r="A364" s="68"/>
      <c r="B364" s="68"/>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row>
    <row r="365">
      <c r="A365" s="68"/>
      <c r="B365" s="68"/>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c r="AG365" s="72"/>
      <c r="AH365" s="72"/>
      <c r="AI365" s="72"/>
      <c r="AJ365" s="72"/>
      <c r="AK365" s="72"/>
      <c r="AL365" s="72"/>
      <c r="AM365" s="72"/>
      <c r="AN365" s="72"/>
      <c r="AO365" s="72"/>
    </row>
    <row r="366">
      <c r="A366" s="68"/>
      <c r="B366" s="68"/>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c r="AG366" s="72"/>
      <c r="AH366" s="72"/>
      <c r="AI366" s="72"/>
      <c r="AJ366" s="72"/>
      <c r="AK366" s="72"/>
      <c r="AL366" s="72"/>
      <c r="AM366" s="72"/>
      <c r="AN366" s="72"/>
      <c r="AO366" s="72"/>
    </row>
    <row r="367">
      <c r="A367" s="68"/>
      <c r="B367" s="68"/>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c r="AG367" s="72"/>
      <c r="AH367" s="72"/>
      <c r="AI367" s="72"/>
      <c r="AJ367" s="72"/>
      <c r="AK367" s="72"/>
      <c r="AL367" s="72"/>
      <c r="AM367" s="72"/>
      <c r="AN367" s="72"/>
      <c r="AO367" s="72"/>
    </row>
    <row r="368">
      <c r="A368" s="68"/>
      <c r="B368" s="68"/>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c r="AG368" s="72"/>
      <c r="AH368" s="72"/>
      <c r="AI368" s="72"/>
      <c r="AJ368" s="72"/>
      <c r="AK368" s="72"/>
      <c r="AL368" s="72"/>
      <c r="AM368" s="72"/>
      <c r="AN368" s="72"/>
      <c r="AO368" s="72"/>
    </row>
    <row r="369">
      <c r="A369" s="68"/>
      <c r="B369" s="68"/>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c r="AG369" s="72"/>
      <c r="AH369" s="72"/>
      <c r="AI369" s="72"/>
      <c r="AJ369" s="72"/>
      <c r="AK369" s="72"/>
      <c r="AL369" s="72"/>
      <c r="AM369" s="72"/>
      <c r="AN369" s="72"/>
      <c r="AO369" s="72"/>
    </row>
    <row r="370">
      <c r="A370" s="68"/>
      <c r="B370" s="68"/>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c r="AG370" s="72"/>
      <c r="AH370" s="72"/>
      <c r="AI370" s="72"/>
      <c r="AJ370" s="72"/>
      <c r="AK370" s="72"/>
      <c r="AL370" s="72"/>
      <c r="AM370" s="72"/>
      <c r="AN370" s="72"/>
      <c r="AO370" s="72"/>
    </row>
    <row r="371">
      <c r="A371" s="68"/>
      <c r="B371" s="68"/>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c r="AG371" s="72"/>
      <c r="AH371" s="72"/>
      <c r="AI371" s="72"/>
      <c r="AJ371" s="72"/>
      <c r="AK371" s="72"/>
      <c r="AL371" s="72"/>
      <c r="AM371" s="72"/>
      <c r="AN371" s="72"/>
      <c r="AO371" s="72"/>
    </row>
    <row r="372">
      <c r="A372" s="68"/>
      <c r="B372" s="68"/>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c r="AG372" s="72"/>
      <c r="AH372" s="72"/>
      <c r="AI372" s="72"/>
      <c r="AJ372" s="72"/>
      <c r="AK372" s="72"/>
      <c r="AL372" s="72"/>
      <c r="AM372" s="72"/>
      <c r="AN372" s="72"/>
      <c r="AO372" s="72"/>
    </row>
    <row r="373">
      <c r="A373" s="68"/>
      <c r="B373" s="68"/>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c r="AG373" s="72"/>
      <c r="AH373" s="72"/>
      <c r="AI373" s="72"/>
      <c r="AJ373" s="72"/>
      <c r="AK373" s="72"/>
      <c r="AL373" s="72"/>
      <c r="AM373" s="72"/>
      <c r="AN373" s="72"/>
      <c r="AO373" s="72"/>
    </row>
    <row r="374">
      <c r="A374" s="68"/>
      <c r="B374" s="68"/>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c r="AG374" s="72"/>
      <c r="AH374" s="72"/>
      <c r="AI374" s="72"/>
      <c r="AJ374" s="72"/>
      <c r="AK374" s="72"/>
      <c r="AL374" s="72"/>
      <c r="AM374" s="72"/>
      <c r="AN374" s="72"/>
      <c r="AO374" s="72"/>
    </row>
    <row r="375">
      <c r="A375" s="68"/>
      <c r="B375" s="68"/>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c r="AG375" s="72"/>
      <c r="AH375" s="72"/>
      <c r="AI375" s="72"/>
      <c r="AJ375" s="72"/>
      <c r="AK375" s="72"/>
      <c r="AL375" s="72"/>
      <c r="AM375" s="72"/>
      <c r="AN375" s="72"/>
      <c r="AO375" s="72"/>
    </row>
    <row r="376">
      <c r="A376" s="68"/>
      <c r="B376" s="68"/>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c r="AG376" s="72"/>
      <c r="AH376" s="72"/>
      <c r="AI376" s="72"/>
      <c r="AJ376" s="72"/>
      <c r="AK376" s="72"/>
      <c r="AL376" s="72"/>
      <c r="AM376" s="72"/>
      <c r="AN376" s="72"/>
      <c r="AO376" s="72"/>
    </row>
    <row r="377">
      <c r="A377" s="68"/>
      <c r="B377" s="68"/>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row>
    <row r="378">
      <c r="A378" s="68"/>
      <c r="B378" s="68"/>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row>
    <row r="379">
      <c r="A379" s="68"/>
      <c r="B379" s="68"/>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c r="AG379" s="72"/>
      <c r="AH379" s="72"/>
      <c r="AI379" s="72"/>
      <c r="AJ379" s="72"/>
      <c r="AK379" s="72"/>
      <c r="AL379" s="72"/>
      <c r="AM379" s="72"/>
      <c r="AN379" s="72"/>
      <c r="AO379" s="72"/>
    </row>
    <row r="380">
      <c r="A380" s="68"/>
      <c r="B380" s="68"/>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c r="AG380" s="72"/>
      <c r="AH380" s="72"/>
      <c r="AI380" s="72"/>
      <c r="AJ380" s="72"/>
      <c r="AK380" s="72"/>
      <c r="AL380" s="72"/>
      <c r="AM380" s="72"/>
      <c r="AN380" s="72"/>
      <c r="AO380" s="72"/>
    </row>
    <row r="381">
      <c r="A381" s="68"/>
      <c r="B381" s="68"/>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c r="AG381" s="72"/>
      <c r="AH381" s="72"/>
      <c r="AI381" s="72"/>
      <c r="AJ381" s="72"/>
      <c r="AK381" s="72"/>
      <c r="AL381" s="72"/>
      <c r="AM381" s="72"/>
      <c r="AN381" s="72"/>
      <c r="AO381" s="72"/>
    </row>
    <row r="382">
      <c r="A382" s="68"/>
      <c r="B382" s="68"/>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c r="AG382" s="72"/>
      <c r="AH382" s="72"/>
      <c r="AI382" s="72"/>
      <c r="AJ382" s="72"/>
      <c r="AK382" s="72"/>
      <c r="AL382" s="72"/>
      <c r="AM382" s="72"/>
      <c r="AN382" s="72"/>
      <c r="AO382" s="72"/>
    </row>
    <row r="383">
      <c r="A383" s="68"/>
      <c r="B383" s="68"/>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row>
    <row r="384">
      <c r="A384" s="68"/>
      <c r="B384" s="68"/>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row>
    <row r="385">
      <c r="A385" s="68"/>
      <c r="B385" s="68"/>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c r="AG385" s="72"/>
      <c r="AH385" s="72"/>
      <c r="AI385" s="72"/>
      <c r="AJ385" s="72"/>
      <c r="AK385" s="72"/>
      <c r="AL385" s="72"/>
      <c r="AM385" s="72"/>
      <c r="AN385" s="72"/>
      <c r="AO385" s="72"/>
    </row>
    <row r="386">
      <c r="A386" s="68"/>
      <c r="B386" s="68"/>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c r="AG386" s="72"/>
      <c r="AH386" s="72"/>
      <c r="AI386" s="72"/>
      <c r="AJ386" s="72"/>
      <c r="AK386" s="72"/>
      <c r="AL386" s="72"/>
      <c r="AM386" s="72"/>
      <c r="AN386" s="72"/>
      <c r="AO386" s="72"/>
    </row>
    <row r="387">
      <c r="A387" s="68"/>
      <c r="B387" s="68"/>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c r="AG387" s="72"/>
      <c r="AH387" s="72"/>
      <c r="AI387" s="72"/>
      <c r="AJ387" s="72"/>
      <c r="AK387" s="72"/>
      <c r="AL387" s="72"/>
      <c r="AM387" s="72"/>
      <c r="AN387" s="72"/>
      <c r="AO387" s="72"/>
    </row>
    <row r="388">
      <c r="A388" s="68"/>
      <c r="B388" s="68"/>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c r="AC388" s="72"/>
      <c r="AD388" s="72"/>
      <c r="AE388" s="72"/>
      <c r="AF388" s="72"/>
      <c r="AG388" s="72"/>
      <c r="AH388" s="72"/>
      <c r="AI388" s="72"/>
      <c r="AJ388" s="72"/>
      <c r="AK388" s="72"/>
      <c r="AL388" s="72"/>
      <c r="AM388" s="72"/>
      <c r="AN388" s="72"/>
      <c r="AO388" s="72"/>
    </row>
    <row r="389">
      <c r="A389" s="68"/>
      <c r="B389" s="68"/>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c r="AG389" s="72"/>
      <c r="AH389" s="72"/>
      <c r="AI389" s="72"/>
      <c r="AJ389" s="72"/>
      <c r="AK389" s="72"/>
      <c r="AL389" s="72"/>
      <c r="AM389" s="72"/>
      <c r="AN389" s="72"/>
      <c r="AO389" s="72"/>
    </row>
    <row r="390">
      <c r="A390" s="68"/>
      <c r="B390" s="68"/>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c r="AG390" s="72"/>
      <c r="AH390" s="72"/>
      <c r="AI390" s="72"/>
      <c r="AJ390" s="72"/>
      <c r="AK390" s="72"/>
      <c r="AL390" s="72"/>
      <c r="AM390" s="72"/>
      <c r="AN390" s="72"/>
      <c r="AO390" s="72"/>
    </row>
    <row r="391">
      <c r="A391" s="68"/>
      <c r="B391" s="68"/>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c r="AG391" s="72"/>
      <c r="AH391" s="72"/>
      <c r="AI391" s="72"/>
      <c r="AJ391" s="72"/>
      <c r="AK391" s="72"/>
      <c r="AL391" s="72"/>
      <c r="AM391" s="72"/>
      <c r="AN391" s="72"/>
      <c r="AO391" s="72"/>
    </row>
    <row r="392">
      <c r="A392" s="68"/>
      <c r="B392" s="68"/>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row>
    <row r="393">
      <c r="A393" s="68"/>
      <c r="B393" s="68"/>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c r="AC393" s="72"/>
      <c r="AD393" s="72"/>
      <c r="AE393" s="72"/>
      <c r="AF393" s="72"/>
      <c r="AG393" s="72"/>
      <c r="AH393" s="72"/>
      <c r="AI393" s="72"/>
      <c r="AJ393" s="72"/>
      <c r="AK393" s="72"/>
      <c r="AL393" s="72"/>
      <c r="AM393" s="72"/>
      <c r="AN393" s="72"/>
      <c r="AO393" s="72"/>
    </row>
    <row r="394">
      <c r="A394" s="68"/>
      <c r="B394" s="68"/>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c r="AC394" s="72"/>
      <c r="AD394" s="72"/>
      <c r="AE394" s="72"/>
      <c r="AF394" s="72"/>
      <c r="AG394" s="72"/>
      <c r="AH394" s="72"/>
      <c r="AI394" s="72"/>
      <c r="AJ394" s="72"/>
      <c r="AK394" s="72"/>
      <c r="AL394" s="72"/>
      <c r="AM394" s="72"/>
      <c r="AN394" s="72"/>
      <c r="AO394" s="72"/>
    </row>
    <row r="395">
      <c r="A395" s="68"/>
      <c r="B395" s="68"/>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c r="AC395" s="72"/>
      <c r="AD395" s="72"/>
      <c r="AE395" s="72"/>
      <c r="AF395" s="72"/>
      <c r="AG395" s="72"/>
      <c r="AH395" s="72"/>
      <c r="AI395" s="72"/>
      <c r="AJ395" s="72"/>
      <c r="AK395" s="72"/>
      <c r="AL395" s="72"/>
      <c r="AM395" s="72"/>
      <c r="AN395" s="72"/>
      <c r="AO395" s="72"/>
    </row>
    <row r="396">
      <c r="A396" s="68"/>
      <c r="B396" s="68"/>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c r="AC396" s="72"/>
      <c r="AD396" s="72"/>
      <c r="AE396" s="72"/>
      <c r="AF396" s="72"/>
      <c r="AG396" s="72"/>
      <c r="AH396" s="72"/>
      <c r="AI396" s="72"/>
      <c r="AJ396" s="72"/>
      <c r="AK396" s="72"/>
      <c r="AL396" s="72"/>
      <c r="AM396" s="72"/>
      <c r="AN396" s="72"/>
      <c r="AO396" s="72"/>
    </row>
    <row r="397">
      <c r="A397" s="68"/>
      <c r="B397" s="68"/>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72"/>
      <c r="AI397" s="72"/>
      <c r="AJ397" s="72"/>
      <c r="AK397" s="72"/>
      <c r="AL397" s="72"/>
      <c r="AM397" s="72"/>
      <c r="AN397" s="72"/>
      <c r="AO397" s="72"/>
    </row>
    <row r="398">
      <c r="A398" s="68"/>
      <c r="B398" s="68"/>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c r="AC398" s="72"/>
      <c r="AD398" s="72"/>
      <c r="AE398" s="72"/>
      <c r="AF398" s="72"/>
      <c r="AG398" s="72"/>
      <c r="AH398" s="72"/>
      <c r="AI398" s="72"/>
      <c r="AJ398" s="72"/>
      <c r="AK398" s="72"/>
      <c r="AL398" s="72"/>
      <c r="AM398" s="72"/>
      <c r="AN398" s="72"/>
      <c r="AO398" s="72"/>
    </row>
    <row r="399">
      <c r="A399" s="68"/>
      <c r="B399" s="68"/>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c r="AC399" s="72"/>
      <c r="AD399" s="72"/>
      <c r="AE399" s="72"/>
      <c r="AF399" s="72"/>
      <c r="AG399" s="72"/>
      <c r="AH399" s="72"/>
      <c r="AI399" s="72"/>
      <c r="AJ399" s="72"/>
      <c r="AK399" s="72"/>
      <c r="AL399" s="72"/>
      <c r="AM399" s="72"/>
      <c r="AN399" s="72"/>
      <c r="AO399" s="72"/>
    </row>
    <row r="400">
      <c r="A400" s="68"/>
      <c r="B400" s="68"/>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c r="AE400" s="72"/>
      <c r="AF400" s="72"/>
      <c r="AG400" s="72"/>
      <c r="AH400" s="72"/>
      <c r="AI400" s="72"/>
      <c r="AJ400" s="72"/>
      <c r="AK400" s="72"/>
      <c r="AL400" s="72"/>
      <c r="AM400" s="72"/>
      <c r="AN400" s="72"/>
      <c r="AO400" s="72"/>
    </row>
    <row r="401">
      <c r="A401" s="68"/>
      <c r="B401" s="68"/>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c r="AC401" s="72"/>
      <c r="AD401" s="72"/>
      <c r="AE401" s="72"/>
      <c r="AF401" s="72"/>
      <c r="AG401" s="72"/>
      <c r="AH401" s="72"/>
      <c r="AI401" s="72"/>
      <c r="AJ401" s="72"/>
      <c r="AK401" s="72"/>
      <c r="AL401" s="72"/>
      <c r="AM401" s="72"/>
      <c r="AN401" s="72"/>
      <c r="AO401" s="72"/>
    </row>
    <row r="402">
      <c r="A402" s="68"/>
      <c r="B402" s="68"/>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c r="AC402" s="72"/>
      <c r="AD402" s="72"/>
      <c r="AE402" s="72"/>
      <c r="AF402" s="72"/>
      <c r="AG402" s="72"/>
      <c r="AH402" s="72"/>
      <c r="AI402" s="72"/>
      <c r="AJ402" s="72"/>
      <c r="AK402" s="72"/>
      <c r="AL402" s="72"/>
      <c r="AM402" s="72"/>
      <c r="AN402" s="72"/>
      <c r="AO402" s="72"/>
    </row>
    <row r="403">
      <c r="A403" s="68"/>
      <c r="B403" s="68"/>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72"/>
      <c r="AH403" s="72"/>
      <c r="AI403" s="72"/>
      <c r="AJ403" s="72"/>
      <c r="AK403" s="72"/>
      <c r="AL403" s="72"/>
      <c r="AM403" s="72"/>
      <c r="AN403" s="72"/>
      <c r="AO403" s="72"/>
    </row>
    <row r="404">
      <c r="A404" s="68"/>
      <c r="B404" s="68"/>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72"/>
      <c r="AH404" s="72"/>
      <c r="AI404" s="72"/>
      <c r="AJ404" s="72"/>
      <c r="AK404" s="72"/>
      <c r="AL404" s="72"/>
      <c r="AM404" s="72"/>
      <c r="AN404" s="72"/>
      <c r="AO404" s="72"/>
    </row>
    <row r="405">
      <c r="A405" s="68"/>
      <c r="B405" s="68"/>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c r="AC405" s="72"/>
      <c r="AD405" s="72"/>
      <c r="AE405" s="72"/>
      <c r="AF405" s="72"/>
      <c r="AG405" s="72"/>
      <c r="AH405" s="72"/>
      <c r="AI405" s="72"/>
      <c r="AJ405" s="72"/>
      <c r="AK405" s="72"/>
      <c r="AL405" s="72"/>
      <c r="AM405" s="72"/>
      <c r="AN405" s="72"/>
      <c r="AO405" s="72"/>
    </row>
    <row r="406">
      <c r="A406" s="68"/>
      <c r="B406" s="68"/>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c r="AC406" s="72"/>
      <c r="AD406" s="72"/>
      <c r="AE406" s="72"/>
      <c r="AF406" s="72"/>
      <c r="AG406" s="72"/>
      <c r="AH406" s="72"/>
      <c r="AI406" s="72"/>
      <c r="AJ406" s="72"/>
      <c r="AK406" s="72"/>
      <c r="AL406" s="72"/>
      <c r="AM406" s="72"/>
      <c r="AN406" s="72"/>
      <c r="AO406" s="72"/>
    </row>
    <row r="407">
      <c r="A407" s="68"/>
      <c r="B407" s="68"/>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c r="AC407" s="72"/>
      <c r="AD407" s="72"/>
      <c r="AE407" s="72"/>
      <c r="AF407" s="72"/>
      <c r="AG407" s="72"/>
      <c r="AH407" s="72"/>
      <c r="AI407" s="72"/>
      <c r="AJ407" s="72"/>
      <c r="AK407" s="72"/>
      <c r="AL407" s="72"/>
      <c r="AM407" s="72"/>
      <c r="AN407" s="72"/>
      <c r="AO407" s="72"/>
    </row>
    <row r="408">
      <c r="A408" s="68"/>
      <c r="B408" s="68"/>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c r="AC408" s="72"/>
      <c r="AD408" s="72"/>
      <c r="AE408" s="72"/>
      <c r="AF408" s="72"/>
      <c r="AG408" s="72"/>
      <c r="AH408" s="72"/>
      <c r="AI408" s="72"/>
      <c r="AJ408" s="72"/>
      <c r="AK408" s="72"/>
      <c r="AL408" s="72"/>
      <c r="AM408" s="72"/>
      <c r="AN408" s="72"/>
      <c r="AO408" s="72"/>
    </row>
    <row r="409">
      <c r="A409" s="68"/>
      <c r="B409" s="68"/>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c r="AC409" s="72"/>
      <c r="AD409" s="72"/>
      <c r="AE409" s="72"/>
      <c r="AF409" s="72"/>
      <c r="AG409" s="72"/>
      <c r="AH409" s="72"/>
      <c r="AI409" s="72"/>
      <c r="AJ409" s="72"/>
      <c r="AK409" s="72"/>
      <c r="AL409" s="72"/>
      <c r="AM409" s="72"/>
      <c r="AN409" s="72"/>
      <c r="AO409" s="72"/>
    </row>
    <row r="410">
      <c r="A410" s="68"/>
      <c r="B410" s="68"/>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c r="AC410" s="72"/>
      <c r="AD410" s="72"/>
      <c r="AE410" s="72"/>
      <c r="AF410" s="72"/>
      <c r="AG410" s="72"/>
      <c r="AH410" s="72"/>
      <c r="AI410" s="72"/>
      <c r="AJ410" s="72"/>
      <c r="AK410" s="72"/>
      <c r="AL410" s="72"/>
      <c r="AM410" s="72"/>
      <c r="AN410" s="72"/>
      <c r="AO410" s="72"/>
    </row>
    <row r="411">
      <c r="A411" s="68"/>
      <c r="B411" s="68"/>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c r="AC411" s="72"/>
      <c r="AD411" s="72"/>
      <c r="AE411" s="72"/>
      <c r="AF411" s="72"/>
      <c r="AG411" s="72"/>
      <c r="AH411" s="72"/>
      <c r="AI411" s="72"/>
      <c r="AJ411" s="72"/>
      <c r="AK411" s="72"/>
      <c r="AL411" s="72"/>
      <c r="AM411" s="72"/>
      <c r="AN411" s="72"/>
      <c r="AO411" s="72"/>
    </row>
    <row r="412">
      <c r="A412" s="68"/>
      <c r="B412" s="68"/>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c r="AC412" s="72"/>
      <c r="AD412" s="72"/>
      <c r="AE412" s="72"/>
      <c r="AF412" s="72"/>
      <c r="AG412" s="72"/>
      <c r="AH412" s="72"/>
      <c r="AI412" s="72"/>
      <c r="AJ412" s="72"/>
      <c r="AK412" s="72"/>
      <c r="AL412" s="72"/>
      <c r="AM412" s="72"/>
      <c r="AN412" s="72"/>
      <c r="AO412" s="72"/>
    </row>
    <row r="413">
      <c r="A413" s="68"/>
      <c r="B413" s="68"/>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c r="AC413" s="72"/>
      <c r="AD413" s="72"/>
      <c r="AE413" s="72"/>
      <c r="AF413" s="72"/>
      <c r="AG413" s="72"/>
      <c r="AH413" s="72"/>
      <c r="AI413" s="72"/>
      <c r="AJ413" s="72"/>
      <c r="AK413" s="72"/>
      <c r="AL413" s="72"/>
      <c r="AM413" s="72"/>
      <c r="AN413" s="72"/>
      <c r="AO413" s="72"/>
    </row>
    <row r="414">
      <c r="A414" s="68"/>
      <c r="B414" s="68"/>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72"/>
      <c r="AI414" s="72"/>
      <c r="AJ414" s="72"/>
      <c r="AK414" s="72"/>
      <c r="AL414" s="72"/>
      <c r="AM414" s="72"/>
      <c r="AN414" s="72"/>
      <c r="AO414" s="72"/>
    </row>
    <row r="415">
      <c r="A415" s="68"/>
      <c r="B415" s="68"/>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c r="AC415" s="72"/>
      <c r="AD415" s="72"/>
      <c r="AE415" s="72"/>
      <c r="AF415" s="72"/>
      <c r="AG415" s="72"/>
      <c r="AH415" s="72"/>
      <c r="AI415" s="72"/>
      <c r="AJ415" s="72"/>
      <c r="AK415" s="72"/>
      <c r="AL415" s="72"/>
      <c r="AM415" s="72"/>
      <c r="AN415" s="72"/>
      <c r="AO415" s="72"/>
    </row>
    <row r="416">
      <c r="A416" s="68"/>
      <c r="B416" s="68"/>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c r="AC416" s="72"/>
      <c r="AD416" s="72"/>
      <c r="AE416" s="72"/>
      <c r="AF416" s="72"/>
      <c r="AG416" s="72"/>
      <c r="AH416" s="72"/>
      <c r="AI416" s="72"/>
      <c r="AJ416" s="72"/>
      <c r="AK416" s="72"/>
      <c r="AL416" s="72"/>
      <c r="AM416" s="72"/>
      <c r="AN416" s="72"/>
      <c r="AO416" s="72"/>
    </row>
    <row r="417">
      <c r="A417" s="68"/>
      <c r="B417" s="68"/>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c r="AE417" s="72"/>
      <c r="AF417" s="72"/>
      <c r="AG417" s="72"/>
      <c r="AH417" s="72"/>
      <c r="AI417" s="72"/>
      <c r="AJ417" s="72"/>
      <c r="AK417" s="72"/>
      <c r="AL417" s="72"/>
      <c r="AM417" s="72"/>
      <c r="AN417" s="72"/>
      <c r="AO417" s="72"/>
    </row>
    <row r="418">
      <c r="A418" s="68"/>
      <c r="B418" s="68"/>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c r="AC418" s="72"/>
      <c r="AD418" s="72"/>
      <c r="AE418" s="72"/>
      <c r="AF418" s="72"/>
      <c r="AG418" s="72"/>
      <c r="AH418" s="72"/>
      <c r="AI418" s="72"/>
      <c r="AJ418" s="72"/>
      <c r="AK418" s="72"/>
      <c r="AL418" s="72"/>
      <c r="AM418" s="72"/>
      <c r="AN418" s="72"/>
      <c r="AO418" s="72"/>
    </row>
    <row r="419">
      <c r="A419" s="68"/>
      <c r="B419" s="68"/>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c r="AC419" s="72"/>
      <c r="AD419" s="72"/>
      <c r="AE419" s="72"/>
      <c r="AF419" s="72"/>
      <c r="AG419" s="72"/>
      <c r="AH419" s="72"/>
      <c r="AI419" s="72"/>
      <c r="AJ419" s="72"/>
      <c r="AK419" s="72"/>
      <c r="AL419" s="72"/>
      <c r="AM419" s="72"/>
      <c r="AN419" s="72"/>
      <c r="AO419" s="72"/>
    </row>
    <row r="420">
      <c r="A420" s="68"/>
      <c r="B420" s="68"/>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c r="AC420" s="72"/>
      <c r="AD420" s="72"/>
      <c r="AE420" s="72"/>
      <c r="AF420" s="72"/>
      <c r="AG420" s="72"/>
      <c r="AH420" s="72"/>
      <c r="AI420" s="72"/>
      <c r="AJ420" s="72"/>
      <c r="AK420" s="72"/>
      <c r="AL420" s="72"/>
      <c r="AM420" s="72"/>
      <c r="AN420" s="72"/>
      <c r="AO420" s="72"/>
    </row>
    <row r="421">
      <c r="A421" s="68"/>
      <c r="B421" s="68"/>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c r="AC421" s="72"/>
      <c r="AD421" s="72"/>
      <c r="AE421" s="72"/>
      <c r="AF421" s="72"/>
      <c r="AG421" s="72"/>
      <c r="AH421" s="72"/>
      <c r="AI421" s="72"/>
      <c r="AJ421" s="72"/>
      <c r="AK421" s="72"/>
      <c r="AL421" s="72"/>
      <c r="AM421" s="72"/>
      <c r="AN421" s="72"/>
      <c r="AO421" s="72"/>
    </row>
    <row r="422">
      <c r="A422" s="68"/>
      <c r="B422" s="68"/>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c r="AC422" s="72"/>
      <c r="AD422" s="72"/>
      <c r="AE422" s="72"/>
      <c r="AF422" s="72"/>
      <c r="AG422" s="72"/>
      <c r="AH422" s="72"/>
      <c r="AI422" s="72"/>
      <c r="AJ422" s="72"/>
      <c r="AK422" s="72"/>
      <c r="AL422" s="72"/>
      <c r="AM422" s="72"/>
      <c r="AN422" s="72"/>
      <c r="AO422" s="72"/>
    </row>
    <row r="423">
      <c r="A423" s="68"/>
      <c r="B423" s="68"/>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c r="AC423" s="72"/>
      <c r="AD423" s="72"/>
      <c r="AE423" s="72"/>
      <c r="AF423" s="72"/>
      <c r="AG423" s="72"/>
      <c r="AH423" s="72"/>
      <c r="AI423" s="72"/>
      <c r="AJ423" s="72"/>
      <c r="AK423" s="72"/>
      <c r="AL423" s="72"/>
      <c r="AM423" s="72"/>
      <c r="AN423" s="72"/>
      <c r="AO423" s="72"/>
    </row>
    <row r="424">
      <c r="A424" s="68"/>
      <c r="B424" s="68"/>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row>
    <row r="425">
      <c r="A425" s="68"/>
      <c r="B425" s="68"/>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c r="AC425" s="72"/>
      <c r="AD425" s="72"/>
      <c r="AE425" s="72"/>
      <c r="AF425" s="72"/>
      <c r="AG425" s="72"/>
      <c r="AH425" s="72"/>
      <c r="AI425" s="72"/>
      <c r="AJ425" s="72"/>
      <c r="AK425" s="72"/>
      <c r="AL425" s="72"/>
      <c r="AM425" s="72"/>
      <c r="AN425" s="72"/>
      <c r="AO425" s="72"/>
    </row>
    <row r="426">
      <c r="A426" s="68"/>
      <c r="B426" s="68"/>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row>
    <row r="427">
      <c r="A427" s="68"/>
      <c r="B427" s="68"/>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72"/>
      <c r="AI427" s="72"/>
      <c r="AJ427" s="72"/>
      <c r="AK427" s="72"/>
      <c r="AL427" s="72"/>
      <c r="AM427" s="72"/>
      <c r="AN427" s="72"/>
      <c r="AO427" s="72"/>
    </row>
    <row r="428">
      <c r="A428" s="68"/>
      <c r="B428" s="68"/>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c r="AC428" s="72"/>
      <c r="AD428" s="72"/>
      <c r="AE428" s="72"/>
      <c r="AF428" s="72"/>
      <c r="AG428" s="72"/>
      <c r="AH428" s="72"/>
      <c r="AI428" s="72"/>
      <c r="AJ428" s="72"/>
      <c r="AK428" s="72"/>
      <c r="AL428" s="72"/>
      <c r="AM428" s="72"/>
      <c r="AN428" s="72"/>
      <c r="AO428" s="72"/>
    </row>
    <row r="429">
      <c r="A429" s="68"/>
      <c r="B429" s="68"/>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c r="AC429" s="72"/>
      <c r="AD429" s="72"/>
      <c r="AE429" s="72"/>
      <c r="AF429" s="72"/>
      <c r="AG429" s="72"/>
      <c r="AH429" s="72"/>
      <c r="AI429" s="72"/>
      <c r="AJ429" s="72"/>
      <c r="AK429" s="72"/>
      <c r="AL429" s="72"/>
      <c r="AM429" s="72"/>
      <c r="AN429" s="72"/>
      <c r="AO429" s="72"/>
    </row>
    <row r="430">
      <c r="A430" s="68"/>
      <c r="B430" s="68"/>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c r="AC430" s="72"/>
      <c r="AD430" s="72"/>
      <c r="AE430" s="72"/>
      <c r="AF430" s="72"/>
      <c r="AG430" s="72"/>
      <c r="AH430" s="72"/>
      <c r="AI430" s="72"/>
      <c r="AJ430" s="72"/>
      <c r="AK430" s="72"/>
      <c r="AL430" s="72"/>
      <c r="AM430" s="72"/>
      <c r="AN430" s="72"/>
      <c r="AO430" s="72"/>
    </row>
    <row r="431">
      <c r="A431" s="68"/>
      <c r="B431" s="68"/>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c r="AC431" s="72"/>
      <c r="AD431" s="72"/>
      <c r="AE431" s="72"/>
      <c r="AF431" s="72"/>
      <c r="AG431" s="72"/>
      <c r="AH431" s="72"/>
      <c r="AI431" s="72"/>
      <c r="AJ431" s="72"/>
      <c r="AK431" s="72"/>
      <c r="AL431" s="72"/>
      <c r="AM431" s="72"/>
      <c r="AN431" s="72"/>
      <c r="AO431" s="72"/>
    </row>
    <row r="432">
      <c r="A432" s="68"/>
      <c r="B432" s="68"/>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c r="AC432" s="72"/>
      <c r="AD432" s="72"/>
      <c r="AE432" s="72"/>
      <c r="AF432" s="72"/>
      <c r="AG432" s="72"/>
      <c r="AH432" s="72"/>
      <c r="AI432" s="72"/>
      <c r="AJ432" s="72"/>
      <c r="AK432" s="72"/>
      <c r="AL432" s="72"/>
      <c r="AM432" s="72"/>
      <c r="AN432" s="72"/>
      <c r="AO432" s="72"/>
    </row>
    <row r="433">
      <c r="A433" s="68"/>
      <c r="B433" s="68"/>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row>
    <row r="434">
      <c r="A434" s="68"/>
      <c r="B434" s="68"/>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row>
    <row r="435">
      <c r="A435" s="68"/>
      <c r="B435" s="68"/>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row>
    <row r="436">
      <c r="A436" s="68"/>
      <c r="B436" s="68"/>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row>
    <row r="437">
      <c r="A437" s="68"/>
      <c r="B437" s="68"/>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row>
    <row r="438">
      <c r="A438" s="68"/>
      <c r="B438" s="68"/>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row>
    <row r="439">
      <c r="A439" s="68"/>
      <c r="B439" s="68"/>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c r="AE439" s="72"/>
      <c r="AF439" s="72"/>
      <c r="AG439" s="72"/>
      <c r="AH439" s="72"/>
      <c r="AI439" s="72"/>
      <c r="AJ439" s="72"/>
      <c r="AK439" s="72"/>
      <c r="AL439" s="72"/>
      <c r="AM439" s="72"/>
      <c r="AN439" s="72"/>
      <c r="AO439" s="72"/>
    </row>
    <row r="440">
      <c r="A440" s="68"/>
      <c r="B440" s="68"/>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row>
    <row r="441">
      <c r="A441" s="68"/>
      <c r="B441" s="68"/>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row>
    <row r="442">
      <c r="A442" s="68"/>
      <c r="B442" s="68"/>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row>
    <row r="443">
      <c r="A443" s="68"/>
      <c r="B443" s="68"/>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row>
    <row r="444">
      <c r="A444" s="68"/>
      <c r="B444" s="68"/>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row>
    <row r="445">
      <c r="A445" s="68"/>
      <c r="B445" s="68"/>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c r="AC445" s="72"/>
      <c r="AD445" s="72"/>
      <c r="AE445" s="72"/>
      <c r="AF445" s="72"/>
      <c r="AG445" s="72"/>
      <c r="AH445" s="72"/>
      <c r="AI445" s="72"/>
      <c r="AJ445" s="72"/>
      <c r="AK445" s="72"/>
      <c r="AL445" s="72"/>
      <c r="AM445" s="72"/>
      <c r="AN445" s="72"/>
      <c r="AO445" s="72"/>
    </row>
    <row r="446">
      <c r="A446" s="68"/>
      <c r="B446" s="68"/>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c r="AC446" s="72"/>
      <c r="AD446" s="72"/>
      <c r="AE446" s="72"/>
      <c r="AF446" s="72"/>
      <c r="AG446" s="72"/>
      <c r="AH446" s="72"/>
      <c r="AI446" s="72"/>
      <c r="AJ446" s="72"/>
      <c r="AK446" s="72"/>
      <c r="AL446" s="72"/>
      <c r="AM446" s="72"/>
      <c r="AN446" s="72"/>
      <c r="AO446" s="72"/>
    </row>
    <row r="447">
      <c r="A447" s="68"/>
      <c r="B447" s="68"/>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c r="AC447" s="72"/>
      <c r="AD447" s="72"/>
      <c r="AE447" s="72"/>
      <c r="AF447" s="72"/>
      <c r="AG447" s="72"/>
      <c r="AH447" s="72"/>
      <c r="AI447" s="72"/>
      <c r="AJ447" s="72"/>
      <c r="AK447" s="72"/>
      <c r="AL447" s="72"/>
      <c r="AM447" s="72"/>
      <c r="AN447" s="72"/>
      <c r="AO447" s="72"/>
    </row>
    <row r="448">
      <c r="A448" s="68"/>
      <c r="B448" s="68"/>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c r="AC448" s="72"/>
      <c r="AD448" s="72"/>
      <c r="AE448" s="72"/>
      <c r="AF448" s="72"/>
      <c r="AG448" s="72"/>
      <c r="AH448" s="72"/>
      <c r="AI448" s="72"/>
      <c r="AJ448" s="72"/>
      <c r="AK448" s="72"/>
      <c r="AL448" s="72"/>
      <c r="AM448" s="72"/>
      <c r="AN448" s="72"/>
      <c r="AO448" s="72"/>
    </row>
    <row r="449">
      <c r="A449" s="68"/>
      <c r="B449" s="68"/>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c r="AC449" s="72"/>
      <c r="AD449" s="72"/>
      <c r="AE449" s="72"/>
      <c r="AF449" s="72"/>
      <c r="AG449" s="72"/>
      <c r="AH449" s="72"/>
      <c r="AI449" s="72"/>
      <c r="AJ449" s="72"/>
      <c r="AK449" s="72"/>
      <c r="AL449" s="72"/>
      <c r="AM449" s="72"/>
      <c r="AN449" s="72"/>
      <c r="AO449" s="72"/>
    </row>
    <row r="450">
      <c r="A450" s="68"/>
      <c r="B450" s="68"/>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c r="AC450" s="72"/>
      <c r="AD450" s="72"/>
      <c r="AE450" s="72"/>
      <c r="AF450" s="72"/>
      <c r="AG450" s="72"/>
      <c r="AH450" s="72"/>
      <c r="AI450" s="72"/>
      <c r="AJ450" s="72"/>
      <c r="AK450" s="72"/>
      <c r="AL450" s="72"/>
      <c r="AM450" s="72"/>
      <c r="AN450" s="72"/>
      <c r="AO450" s="72"/>
    </row>
    <row r="451">
      <c r="A451" s="68"/>
      <c r="B451" s="68"/>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c r="AC451" s="72"/>
      <c r="AD451" s="72"/>
      <c r="AE451" s="72"/>
      <c r="AF451" s="72"/>
      <c r="AG451" s="72"/>
      <c r="AH451" s="72"/>
      <c r="AI451" s="72"/>
      <c r="AJ451" s="72"/>
      <c r="AK451" s="72"/>
      <c r="AL451" s="72"/>
      <c r="AM451" s="72"/>
      <c r="AN451" s="72"/>
      <c r="AO451" s="72"/>
    </row>
    <row r="452">
      <c r="A452" s="68"/>
      <c r="B452" s="68"/>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c r="AC452" s="72"/>
      <c r="AD452" s="72"/>
      <c r="AE452" s="72"/>
      <c r="AF452" s="72"/>
      <c r="AG452" s="72"/>
      <c r="AH452" s="72"/>
      <c r="AI452" s="72"/>
      <c r="AJ452" s="72"/>
      <c r="AK452" s="72"/>
      <c r="AL452" s="72"/>
      <c r="AM452" s="72"/>
      <c r="AN452" s="72"/>
      <c r="AO452" s="72"/>
    </row>
    <row r="453">
      <c r="A453" s="68"/>
      <c r="B453" s="68"/>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c r="AC453" s="72"/>
      <c r="AD453" s="72"/>
      <c r="AE453" s="72"/>
      <c r="AF453" s="72"/>
      <c r="AG453" s="72"/>
      <c r="AH453" s="72"/>
      <c r="AI453" s="72"/>
      <c r="AJ453" s="72"/>
      <c r="AK453" s="72"/>
      <c r="AL453" s="72"/>
      <c r="AM453" s="72"/>
      <c r="AN453" s="72"/>
      <c r="AO453" s="72"/>
    </row>
    <row r="454">
      <c r="A454" s="68"/>
      <c r="B454" s="68"/>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c r="AC454" s="72"/>
      <c r="AD454" s="72"/>
      <c r="AE454" s="72"/>
      <c r="AF454" s="72"/>
      <c r="AG454" s="72"/>
      <c r="AH454" s="72"/>
      <c r="AI454" s="72"/>
      <c r="AJ454" s="72"/>
      <c r="AK454" s="72"/>
      <c r="AL454" s="72"/>
      <c r="AM454" s="72"/>
      <c r="AN454" s="72"/>
      <c r="AO454" s="72"/>
    </row>
    <row r="455">
      <c r="A455" s="68"/>
      <c r="B455" s="68"/>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c r="AC455" s="72"/>
      <c r="AD455" s="72"/>
      <c r="AE455" s="72"/>
      <c r="AF455" s="72"/>
      <c r="AG455" s="72"/>
      <c r="AH455" s="72"/>
      <c r="AI455" s="72"/>
      <c r="AJ455" s="72"/>
      <c r="AK455" s="72"/>
      <c r="AL455" s="72"/>
      <c r="AM455" s="72"/>
      <c r="AN455" s="72"/>
      <c r="AO455" s="72"/>
    </row>
    <row r="456">
      <c r="A456" s="68"/>
      <c r="B456" s="68"/>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c r="AC456" s="72"/>
      <c r="AD456" s="72"/>
      <c r="AE456" s="72"/>
      <c r="AF456" s="72"/>
      <c r="AG456" s="72"/>
      <c r="AH456" s="72"/>
      <c r="AI456" s="72"/>
      <c r="AJ456" s="72"/>
      <c r="AK456" s="72"/>
      <c r="AL456" s="72"/>
      <c r="AM456" s="72"/>
      <c r="AN456" s="72"/>
      <c r="AO456" s="72"/>
    </row>
    <row r="457">
      <c r="A457" s="68"/>
      <c r="B457" s="68"/>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c r="AC457" s="72"/>
      <c r="AD457" s="72"/>
      <c r="AE457" s="72"/>
      <c r="AF457" s="72"/>
      <c r="AG457" s="72"/>
      <c r="AH457" s="72"/>
      <c r="AI457" s="72"/>
      <c r="AJ457" s="72"/>
      <c r="AK457" s="72"/>
      <c r="AL457" s="72"/>
      <c r="AM457" s="72"/>
      <c r="AN457" s="72"/>
      <c r="AO457" s="72"/>
    </row>
    <row r="458">
      <c r="A458" s="68"/>
      <c r="B458" s="68"/>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c r="AC458" s="72"/>
      <c r="AD458" s="72"/>
      <c r="AE458" s="72"/>
      <c r="AF458" s="72"/>
      <c r="AG458" s="72"/>
      <c r="AH458" s="72"/>
      <c r="AI458" s="72"/>
      <c r="AJ458" s="72"/>
      <c r="AK458" s="72"/>
      <c r="AL458" s="72"/>
      <c r="AM458" s="72"/>
      <c r="AN458" s="72"/>
      <c r="AO458" s="72"/>
    </row>
    <row r="459">
      <c r="A459" s="68"/>
      <c r="B459" s="68"/>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c r="AC459" s="72"/>
      <c r="AD459" s="72"/>
      <c r="AE459" s="72"/>
      <c r="AF459" s="72"/>
      <c r="AG459" s="72"/>
      <c r="AH459" s="72"/>
      <c r="AI459" s="72"/>
      <c r="AJ459" s="72"/>
      <c r="AK459" s="72"/>
      <c r="AL459" s="72"/>
      <c r="AM459" s="72"/>
      <c r="AN459" s="72"/>
      <c r="AO459" s="72"/>
    </row>
    <row r="460">
      <c r="A460" s="68"/>
      <c r="B460" s="68"/>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row>
    <row r="461">
      <c r="A461" s="68"/>
      <c r="B461" s="68"/>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row>
    <row r="462">
      <c r="A462" s="68"/>
      <c r="B462" s="68"/>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row>
    <row r="463">
      <c r="A463" s="68"/>
      <c r="B463" s="68"/>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row>
    <row r="464">
      <c r="A464" s="68"/>
      <c r="B464" s="68"/>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row>
    <row r="465">
      <c r="A465" s="68"/>
      <c r="B465" s="68"/>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row>
    <row r="466">
      <c r="A466" s="68"/>
      <c r="B466" s="68"/>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row>
    <row r="467">
      <c r="A467" s="68"/>
      <c r="B467" s="68"/>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c r="AC467" s="72"/>
      <c r="AD467" s="72"/>
      <c r="AE467" s="72"/>
      <c r="AF467" s="72"/>
      <c r="AG467" s="72"/>
      <c r="AH467" s="72"/>
      <c r="AI467" s="72"/>
      <c r="AJ467" s="72"/>
      <c r="AK467" s="72"/>
      <c r="AL467" s="72"/>
      <c r="AM467" s="72"/>
      <c r="AN467" s="72"/>
      <c r="AO467" s="72"/>
    </row>
    <row r="468">
      <c r="A468" s="68"/>
      <c r="B468" s="68"/>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c r="AC468" s="72"/>
      <c r="AD468" s="72"/>
      <c r="AE468" s="72"/>
      <c r="AF468" s="72"/>
      <c r="AG468" s="72"/>
      <c r="AH468" s="72"/>
      <c r="AI468" s="72"/>
      <c r="AJ468" s="72"/>
      <c r="AK468" s="72"/>
      <c r="AL468" s="72"/>
      <c r="AM468" s="72"/>
      <c r="AN468" s="72"/>
      <c r="AO468" s="72"/>
    </row>
    <row r="469">
      <c r="A469" s="68"/>
      <c r="B469" s="68"/>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row>
    <row r="470">
      <c r="A470" s="68"/>
      <c r="B470" s="68"/>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row>
    <row r="471">
      <c r="A471" s="68"/>
      <c r="B471" s="68"/>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row>
    <row r="472">
      <c r="A472" s="68"/>
      <c r="B472" s="68"/>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row>
    <row r="473">
      <c r="A473" s="68"/>
      <c r="B473" s="68"/>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row>
    <row r="474">
      <c r="A474" s="68"/>
      <c r="B474" s="68"/>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row>
    <row r="475">
      <c r="A475" s="68"/>
      <c r="B475" s="68"/>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row>
    <row r="476">
      <c r="A476" s="68"/>
      <c r="B476" s="68"/>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row>
    <row r="477">
      <c r="A477" s="68"/>
      <c r="B477" s="68"/>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row>
    <row r="478">
      <c r="A478" s="68"/>
      <c r="B478" s="68"/>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row>
    <row r="479">
      <c r="A479" s="68"/>
      <c r="B479" s="68"/>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row>
    <row r="480">
      <c r="A480" s="68"/>
      <c r="B480" s="68"/>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row>
    <row r="481">
      <c r="A481" s="68"/>
      <c r="B481" s="68"/>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row>
    <row r="482">
      <c r="A482" s="68"/>
      <c r="B482" s="68"/>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row>
    <row r="483">
      <c r="A483" s="68"/>
      <c r="B483" s="68"/>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row>
    <row r="484">
      <c r="A484" s="68"/>
      <c r="B484" s="68"/>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c r="AC484" s="72"/>
      <c r="AD484" s="72"/>
      <c r="AE484" s="72"/>
      <c r="AF484" s="72"/>
      <c r="AG484" s="72"/>
      <c r="AH484" s="72"/>
      <c r="AI484" s="72"/>
      <c r="AJ484" s="72"/>
      <c r="AK484" s="72"/>
      <c r="AL484" s="72"/>
      <c r="AM484" s="72"/>
      <c r="AN484" s="72"/>
      <c r="AO484" s="72"/>
    </row>
    <row r="485">
      <c r="A485" s="68"/>
      <c r="B485" s="68"/>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row>
    <row r="486">
      <c r="A486" s="68"/>
      <c r="B486" s="68"/>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row>
    <row r="487">
      <c r="A487" s="68"/>
      <c r="B487" s="68"/>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row>
    <row r="488">
      <c r="A488" s="68"/>
      <c r="B488" s="68"/>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row>
    <row r="489">
      <c r="A489" s="68"/>
      <c r="B489" s="68"/>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row>
    <row r="490">
      <c r="A490" s="68"/>
      <c r="B490" s="68"/>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row>
    <row r="491">
      <c r="A491" s="68"/>
      <c r="B491" s="68"/>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row>
    <row r="492">
      <c r="A492" s="68"/>
      <c r="B492" s="68"/>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row>
    <row r="493">
      <c r="A493" s="68"/>
      <c r="B493" s="68"/>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row>
    <row r="494">
      <c r="A494" s="68"/>
      <c r="B494" s="68"/>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row>
    <row r="495">
      <c r="A495" s="68"/>
      <c r="B495" s="68"/>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row>
    <row r="496">
      <c r="A496" s="68"/>
      <c r="B496" s="68"/>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row>
    <row r="497">
      <c r="A497" s="68"/>
      <c r="B497" s="68"/>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row>
    <row r="498">
      <c r="A498" s="68"/>
      <c r="B498" s="68"/>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row>
    <row r="499">
      <c r="A499" s="68"/>
      <c r="B499" s="68"/>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row>
    <row r="500">
      <c r="A500" s="68"/>
      <c r="B500" s="68"/>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row>
    <row r="501">
      <c r="A501" s="68"/>
      <c r="B501" s="68"/>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row>
    <row r="502">
      <c r="A502" s="68"/>
      <c r="B502" s="68"/>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row>
    <row r="503">
      <c r="A503" s="68"/>
      <c r="B503" s="68"/>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row>
    <row r="504">
      <c r="A504" s="68"/>
      <c r="B504" s="68"/>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row>
    <row r="505">
      <c r="A505" s="68"/>
      <c r="B505" s="68"/>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row>
    <row r="506">
      <c r="A506" s="68"/>
      <c r="B506" s="68"/>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row>
    <row r="507">
      <c r="A507" s="68"/>
      <c r="B507" s="68"/>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row>
    <row r="508">
      <c r="A508" s="68"/>
      <c r="B508" s="68"/>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row>
    <row r="509">
      <c r="A509" s="68"/>
      <c r="B509" s="68"/>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row>
    <row r="510">
      <c r="A510" s="68"/>
      <c r="B510" s="68"/>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row>
    <row r="511">
      <c r="A511" s="68"/>
      <c r="B511" s="68"/>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row>
    <row r="512">
      <c r="A512" s="68"/>
      <c r="B512" s="68"/>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row>
    <row r="513">
      <c r="A513" s="68"/>
      <c r="B513" s="68"/>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row>
    <row r="514">
      <c r="A514" s="68"/>
      <c r="B514" s="68"/>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row>
    <row r="515">
      <c r="A515" s="68"/>
      <c r="B515" s="68"/>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row>
    <row r="516">
      <c r="A516" s="68"/>
      <c r="B516" s="68"/>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c r="AC516" s="72"/>
      <c r="AD516" s="72"/>
      <c r="AE516" s="72"/>
      <c r="AF516" s="72"/>
      <c r="AG516" s="72"/>
      <c r="AH516" s="72"/>
      <c r="AI516" s="72"/>
      <c r="AJ516" s="72"/>
      <c r="AK516" s="72"/>
      <c r="AL516" s="72"/>
      <c r="AM516" s="72"/>
      <c r="AN516" s="72"/>
      <c r="AO516" s="72"/>
    </row>
    <row r="517">
      <c r="A517" s="68"/>
      <c r="B517" s="68"/>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row>
    <row r="518">
      <c r="A518" s="68"/>
      <c r="B518" s="68"/>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row>
    <row r="519">
      <c r="A519" s="68"/>
      <c r="B519" s="68"/>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row>
    <row r="520">
      <c r="A520" s="68"/>
      <c r="B520" s="68"/>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row>
    <row r="521">
      <c r="A521" s="68"/>
      <c r="B521" s="68"/>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row>
    <row r="522">
      <c r="A522" s="68"/>
      <c r="B522" s="68"/>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row>
    <row r="523">
      <c r="A523" s="68"/>
      <c r="B523" s="68"/>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c r="AC523" s="72"/>
      <c r="AD523" s="72"/>
      <c r="AE523" s="72"/>
      <c r="AF523" s="72"/>
      <c r="AG523" s="72"/>
      <c r="AH523" s="72"/>
      <c r="AI523" s="72"/>
      <c r="AJ523" s="72"/>
      <c r="AK523" s="72"/>
      <c r="AL523" s="72"/>
      <c r="AM523" s="72"/>
      <c r="AN523" s="72"/>
      <c r="AO523" s="72"/>
    </row>
    <row r="524">
      <c r="A524" s="68"/>
      <c r="B524" s="68"/>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c r="AC524" s="72"/>
      <c r="AD524" s="72"/>
      <c r="AE524" s="72"/>
      <c r="AF524" s="72"/>
      <c r="AG524" s="72"/>
      <c r="AH524" s="72"/>
      <c r="AI524" s="72"/>
      <c r="AJ524" s="72"/>
      <c r="AK524" s="72"/>
      <c r="AL524" s="72"/>
      <c r="AM524" s="72"/>
      <c r="AN524" s="72"/>
      <c r="AO524" s="72"/>
    </row>
    <row r="525">
      <c r="A525" s="68"/>
      <c r="B525" s="68"/>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row>
    <row r="526">
      <c r="A526" s="68"/>
      <c r="B526" s="68"/>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row>
    <row r="527">
      <c r="A527" s="68"/>
      <c r="B527" s="68"/>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row>
    <row r="528">
      <c r="A528" s="68"/>
      <c r="B528" s="68"/>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row>
    <row r="529">
      <c r="A529" s="68"/>
      <c r="B529" s="68"/>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row>
    <row r="530">
      <c r="A530" s="68"/>
      <c r="B530" s="68"/>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row>
    <row r="531">
      <c r="A531" s="68"/>
      <c r="B531" s="68"/>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c r="AC531" s="72"/>
      <c r="AD531" s="72"/>
      <c r="AE531" s="72"/>
      <c r="AF531" s="72"/>
      <c r="AG531" s="72"/>
      <c r="AH531" s="72"/>
      <c r="AI531" s="72"/>
      <c r="AJ531" s="72"/>
      <c r="AK531" s="72"/>
      <c r="AL531" s="72"/>
      <c r="AM531" s="72"/>
      <c r="AN531" s="72"/>
      <c r="AO531" s="72"/>
    </row>
    <row r="532">
      <c r="A532" s="68"/>
      <c r="B532" s="68"/>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c r="AN532" s="72"/>
      <c r="AO532" s="72"/>
    </row>
    <row r="533">
      <c r="A533" s="68"/>
      <c r="B533" s="68"/>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c r="AN533" s="72"/>
      <c r="AO533" s="72"/>
    </row>
    <row r="534">
      <c r="A534" s="68"/>
      <c r="B534" s="68"/>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c r="AN534" s="72"/>
      <c r="AO534" s="72"/>
    </row>
    <row r="535">
      <c r="A535" s="68"/>
      <c r="B535" s="68"/>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c r="AN535" s="72"/>
      <c r="AO535" s="72"/>
    </row>
    <row r="536">
      <c r="A536" s="68"/>
      <c r="B536" s="68"/>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c r="AN536" s="72"/>
      <c r="AO536" s="72"/>
    </row>
    <row r="537">
      <c r="A537" s="68"/>
      <c r="B537" s="68"/>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c r="AN537" s="72"/>
      <c r="AO537" s="72"/>
    </row>
    <row r="538">
      <c r="A538" s="68"/>
      <c r="B538" s="68"/>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row>
    <row r="539">
      <c r="A539" s="68"/>
      <c r="B539" s="68"/>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row>
    <row r="540">
      <c r="A540" s="68"/>
      <c r="B540" s="68"/>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c r="AN540" s="72"/>
      <c r="AO540" s="72"/>
    </row>
    <row r="541">
      <c r="A541" s="68"/>
      <c r="B541" s="68"/>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c r="AN541" s="72"/>
      <c r="AO541" s="72"/>
    </row>
    <row r="542">
      <c r="A542" s="68"/>
      <c r="B542" s="68"/>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c r="AN542" s="72"/>
      <c r="AO542" s="72"/>
    </row>
    <row r="543">
      <c r="A543" s="68"/>
      <c r="B543" s="68"/>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c r="AN543" s="72"/>
      <c r="AO543" s="72"/>
    </row>
    <row r="544">
      <c r="A544" s="68"/>
      <c r="B544" s="68"/>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c r="AN544" s="72"/>
      <c r="AO544" s="72"/>
    </row>
    <row r="545">
      <c r="A545" s="68"/>
      <c r="B545" s="68"/>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c r="AN545" s="72"/>
      <c r="AO545" s="72"/>
    </row>
    <row r="546">
      <c r="A546" s="68"/>
      <c r="B546" s="68"/>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c r="AN546" s="72"/>
      <c r="AO546" s="72"/>
    </row>
    <row r="547">
      <c r="A547" s="68"/>
      <c r="B547" s="68"/>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c r="AN547" s="72"/>
      <c r="AO547" s="72"/>
    </row>
    <row r="548">
      <c r="A548" s="68"/>
      <c r="B548" s="68"/>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c r="AN548" s="72"/>
      <c r="AO548" s="72"/>
    </row>
    <row r="549">
      <c r="A549" s="68"/>
      <c r="B549" s="68"/>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c r="AN549" s="72"/>
      <c r="AO549" s="72"/>
    </row>
    <row r="550">
      <c r="A550" s="68"/>
      <c r="B550" s="68"/>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c r="AN550" s="72"/>
      <c r="AO550" s="72"/>
    </row>
    <row r="551">
      <c r="A551" s="68"/>
      <c r="B551" s="68"/>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c r="AN551" s="72"/>
      <c r="AO551" s="72"/>
    </row>
    <row r="552">
      <c r="A552" s="68"/>
      <c r="B552" s="68"/>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c r="AN552" s="72"/>
      <c r="AO552" s="72"/>
    </row>
    <row r="553">
      <c r="A553" s="68"/>
      <c r="B553" s="68"/>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c r="AN553" s="72"/>
      <c r="AO553" s="72"/>
    </row>
    <row r="554">
      <c r="A554" s="68"/>
      <c r="B554" s="68"/>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c r="AN554" s="72"/>
      <c r="AO554" s="72"/>
    </row>
    <row r="555">
      <c r="A555" s="68"/>
      <c r="B555" s="68"/>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c r="AN555" s="72"/>
      <c r="AO555" s="72"/>
    </row>
    <row r="556">
      <c r="A556" s="68"/>
      <c r="B556" s="68"/>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c r="AN556" s="72"/>
      <c r="AO556" s="72"/>
    </row>
    <row r="557">
      <c r="A557" s="68"/>
      <c r="B557" s="68"/>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c r="AN557" s="72"/>
      <c r="AO557" s="72"/>
    </row>
    <row r="558">
      <c r="A558" s="68"/>
      <c r="B558" s="68"/>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c r="AN558" s="72"/>
      <c r="AO558" s="72"/>
    </row>
    <row r="559">
      <c r="A559" s="68"/>
      <c r="B559" s="68"/>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c r="AN559" s="72"/>
      <c r="AO559" s="72"/>
    </row>
    <row r="560">
      <c r="A560" s="68"/>
      <c r="B560" s="68"/>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c r="AN560" s="72"/>
      <c r="AO560" s="72"/>
    </row>
    <row r="561">
      <c r="A561" s="68"/>
      <c r="B561" s="68"/>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c r="AN561" s="72"/>
      <c r="AO561" s="72"/>
    </row>
    <row r="562">
      <c r="A562" s="68"/>
      <c r="B562" s="68"/>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c r="AN562" s="72"/>
      <c r="AO562" s="72"/>
    </row>
    <row r="563">
      <c r="A563" s="68"/>
      <c r="B563" s="68"/>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c r="AN563" s="72"/>
      <c r="AO563" s="72"/>
    </row>
    <row r="564">
      <c r="A564" s="68"/>
      <c r="B564" s="68"/>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row>
    <row r="565">
      <c r="A565" s="68"/>
      <c r="B565" s="68"/>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c r="AN565" s="72"/>
      <c r="AO565" s="72"/>
    </row>
    <row r="566">
      <c r="A566" s="68"/>
      <c r="B566" s="68"/>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c r="AN566" s="72"/>
      <c r="AO566" s="72"/>
    </row>
    <row r="567">
      <c r="A567" s="68"/>
      <c r="B567" s="68"/>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c r="AN567" s="72"/>
      <c r="AO567" s="72"/>
    </row>
    <row r="568">
      <c r="A568" s="68"/>
      <c r="B568" s="68"/>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c r="AN568" s="72"/>
      <c r="AO568" s="72"/>
    </row>
    <row r="569">
      <c r="A569" s="68"/>
      <c r="B569" s="68"/>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c r="AN569" s="72"/>
      <c r="AO569" s="72"/>
    </row>
    <row r="570">
      <c r="A570" s="68"/>
      <c r="B570" s="68"/>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c r="AN570" s="72"/>
      <c r="AO570" s="72"/>
    </row>
    <row r="571">
      <c r="A571" s="68"/>
      <c r="B571" s="68"/>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c r="AN571" s="72"/>
      <c r="AO571" s="72"/>
    </row>
    <row r="572">
      <c r="A572" s="68"/>
      <c r="B572" s="68"/>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c r="AN572" s="72"/>
      <c r="AO572" s="72"/>
    </row>
    <row r="573">
      <c r="A573" s="68"/>
      <c r="B573" s="68"/>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c r="AN573" s="72"/>
      <c r="AO573" s="72"/>
    </row>
    <row r="574">
      <c r="A574" s="68"/>
      <c r="B574" s="68"/>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72"/>
      <c r="AJ574" s="72"/>
      <c r="AK574" s="72"/>
      <c r="AL574" s="72"/>
      <c r="AM574" s="72"/>
      <c r="AN574" s="72"/>
      <c r="AO574" s="72"/>
    </row>
    <row r="575">
      <c r="A575" s="68"/>
      <c r="B575" s="68"/>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row>
    <row r="576">
      <c r="A576" s="68"/>
      <c r="B576" s="68"/>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row>
    <row r="577">
      <c r="A577" s="68"/>
      <c r="B577" s="68"/>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row>
    <row r="578">
      <c r="A578" s="68"/>
      <c r="B578" s="68"/>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row>
    <row r="579">
      <c r="A579" s="68"/>
      <c r="B579" s="68"/>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row>
    <row r="580">
      <c r="A580" s="68"/>
      <c r="B580" s="68"/>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row>
    <row r="581">
      <c r="A581" s="68"/>
      <c r="B581" s="68"/>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row>
    <row r="582">
      <c r="A582" s="68"/>
      <c r="B582" s="68"/>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c r="AC582" s="72"/>
      <c r="AD582" s="72"/>
      <c r="AE582" s="72"/>
      <c r="AF582" s="72"/>
      <c r="AG582" s="72"/>
      <c r="AH582" s="72"/>
      <c r="AI582" s="72"/>
      <c r="AJ582" s="72"/>
      <c r="AK582" s="72"/>
      <c r="AL582" s="72"/>
      <c r="AM582" s="72"/>
      <c r="AN582" s="72"/>
      <c r="AO582" s="72"/>
    </row>
    <row r="583">
      <c r="A583" s="68"/>
      <c r="B583" s="68"/>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c r="AC583" s="72"/>
      <c r="AD583" s="72"/>
      <c r="AE583" s="72"/>
      <c r="AF583" s="72"/>
      <c r="AG583" s="72"/>
      <c r="AH583" s="72"/>
      <c r="AI583" s="72"/>
      <c r="AJ583" s="72"/>
      <c r="AK583" s="72"/>
      <c r="AL583" s="72"/>
      <c r="AM583" s="72"/>
      <c r="AN583" s="72"/>
      <c r="AO583" s="72"/>
    </row>
    <row r="584">
      <c r="A584" s="68"/>
      <c r="B584" s="68"/>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c r="AC584" s="72"/>
      <c r="AD584" s="72"/>
      <c r="AE584" s="72"/>
      <c r="AF584" s="72"/>
      <c r="AG584" s="72"/>
      <c r="AH584" s="72"/>
      <c r="AI584" s="72"/>
      <c r="AJ584" s="72"/>
      <c r="AK584" s="72"/>
      <c r="AL584" s="72"/>
      <c r="AM584" s="72"/>
      <c r="AN584" s="72"/>
      <c r="AO584" s="72"/>
    </row>
    <row r="585">
      <c r="A585" s="68"/>
      <c r="B585" s="68"/>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c r="AC585" s="72"/>
      <c r="AD585" s="72"/>
      <c r="AE585" s="72"/>
      <c r="AF585" s="72"/>
      <c r="AG585" s="72"/>
      <c r="AH585" s="72"/>
      <c r="AI585" s="72"/>
      <c r="AJ585" s="72"/>
      <c r="AK585" s="72"/>
      <c r="AL585" s="72"/>
      <c r="AM585" s="72"/>
      <c r="AN585" s="72"/>
      <c r="AO585" s="72"/>
    </row>
    <row r="586">
      <c r="A586" s="68"/>
      <c r="B586" s="68"/>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c r="AC586" s="72"/>
      <c r="AD586" s="72"/>
      <c r="AE586" s="72"/>
      <c r="AF586" s="72"/>
      <c r="AG586" s="72"/>
      <c r="AH586" s="72"/>
      <c r="AI586" s="72"/>
      <c r="AJ586" s="72"/>
      <c r="AK586" s="72"/>
      <c r="AL586" s="72"/>
      <c r="AM586" s="72"/>
      <c r="AN586" s="72"/>
      <c r="AO586" s="72"/>
    </row>
    <row r="587">
      <c r="A587" s="68"/>
      <c r="B587" s="68"/>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c r="AC587" s="72"/>
      <c r="AD587" s="72"/>
      <c r="AE587" s="72"/>
      <c r="AF587" s="72"/>
      <c r="AG587" s="72"/>
      <c r="AH587" s="72"/>
      <c r="AI587" s="72"/>
      <c r="AJ587" s="72"/>
      <c r="AK587" s="72"/>
      <c r="AL587" s="72"/>
      <c r="AM587" s="72"/>
      <c r="AN587" s="72"/>
      <c r="AO587" s="72"/>
    </row>
    <row r="588">
      <c r="A588" s="68"/>
      <c r="B588" s="68"/>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c r="AC588" s="72"/>
      <c r="AD588" s="72"/>
      <c r="AE588" s="72"/>
      <c r="AF588" s="72"/>
      <c r="AG588" s="72"/>
      <c r="AH588" s="72"/>
      <c r="AI588" s="72"/>
      <c r="AJ588" s="72"/>
      <c r="AK588" s="72"/>
      <c r="AL588" s="72"/>
      <c r="AM588" s="72"/>
      <c r="AN588" s="72"/>
      <c r="AO588" s="72"/>
    </row>
    <row r="589">
      <c r="A589" s="68"/>
      <c r="B589" s="68"/>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c r="AC589" s="72"/>
      <c r="AD589" s="72"/>
      <c r="AE589" s="72"/>
      <c r="AF589" s="72"/>
      <c r="AG589" s="72"/>
      <c r="AH589" s="72"/>
      <c r="AI589" s="72"/>
      <c r="AJ589" s="72"/>
      <c r="AK589" s="72"/>
      <c r="AL589" s="72"/>
      <c r="AM589" s="72"/>
      <c r="AN589" s="72"/>
      <c r="AO589" s="72"/>
    </row>
    <row r="590">
      <c r="A590" s="68"/>
      <c r="B590" s="68"/>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c r="AC590" s="72"/>
      <c r="AD590" s="72"/>
      <c r="AE590" s="72"/>
      <c r="AF590" s="72"/>
      <c r="AG590" s="72"/>
      <c r="AH590" s="72"/>
      <c r="AI590" s="72"/>
      <c r="AJ590" s="72"/>
      <c r="AK590" s="72"/>
      <c r="AL590" s="72"/>
      <c r="AM590" s="72"/>
      <c r="AN590" s="72"/>
      <c r="AO590" s="72"/>
    </row>
    <row r="591">
      <c r="A591" s="68"/>
      <c r="B591" s="68"/>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row>
    <row r="592">
      <c r="A592" s="68"/>
      <c r="B592" s="68"/>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row>
    <row r="593">
      <c r="A593" s="68"/>
      <c r="B593" s="68"/>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row>
    <row r="594">
      <c r="A594" s="68"/>
      <c r="B594" s="68"/>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c r="AC594" s="72"/>
      <c r="AD594" s="72"/>
      <c r="AE594" s="72"/>
      <c r="AF594" s="72"/>
      <c r="AG594" s="72"/>
      <c r="AH594" s="72"/>
      <c r="AI594" s="72"/>
      <c r="AJ594" s="72"/>
      <c r="AK594" s="72"/>
      <c r="AL594" s="72"/>
      <c r="AM594" s="72"/>
      <c r="AN594" s="72"/>
      <c r="AO594" s="72"/>
    </row>
    <row r="595">
      <c r="A595" s="68"/>
      <c r="B595" s="68"/>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c r="AC595" s="72"/>
      <c r="AD595" s="72"/>
      <c r="AE595" s="72"/>
      <c r="AF595" s="72"/>
      <c r="AG595" s="72"/>
      <c r="AH595" s="72"/>
      <c r="AI595" s="72"/>
      <c r="AJ595" s="72"/>
      <c r="AK595" s="72"/>
      <c r="AL595" s="72"/>
      <c r="AM595" s="72"/>
      <c r="AN595" s="72"/>
      <c r="AO595" s="72"/>
    </row>
    <row r="596">
      <c r="A596" s="68"/>
      <c r="B596" s="68"/>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c r="AC596" s="72"/>
      <c r="AD596" s="72"/>
      <c r="AE596" s="72"/>
      <c r="AF596" s="72"/>
      <c r="AG596" s="72"/>
      <c r="AH596" s="72"/>
      <c r="AI596" s="72"/>
      <c r="AJ596" s="72"/>
      <c r="AK596" s="72"/>
      <c r="AL596" s="72"/>
      <c r="AM596" s="72"/>
      <c r="AN596" s="72"/>
      <c r="AO596" s="72"/>
    </row>
    <row r="597">
      <c r="A597" s="68"/>
      <c r="B597" s="68"/>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c r="AC597" s="72"/>
      <c r="AD597" s="72"/>
      <c r="AE597" s="72"/>
      <c r="AF597" s="72"/>
      <c r="AG597" s="72"/>
      <c r="AH597" s="72"/>
      <c r="AI597" s="72"/>
      <c r="AJ597" s="72"/>
      <c r="AK597" s="72"/>
      <c r="AL597" s="72"/>
      <c r="AM597" s="72"/>
      <c r="AN597" s="72"/>
      <c r="AO597" s="72"/>
    </row>
    <row r="598">
      <c r="A598" s="68"/>
      <c r="B598" s="68"/>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c r="AC598" s="72"/>
      <c r="AD598" s="72"/>
      <c r="AE598" s="72"/>
      <c r="AF598" s="72"/>
      <c r="AG598" s="72"/>
      <c r="AH598" s="72"/>
      <c r="AI598" s="72"/>
      <c r="AJ598" s="72"/>
      <c r="AK598" s="72"/>
      <c r="AL598" s="72"/>
      <c r="AM598" s="72"/>
      <c r="AN598" s="72"/>
      <c r="AO598" s="72"/>
    </row>
    <row r="599">
      <c r="A599" s="68"/>
      <c r="B599" s="68"/>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c r="AC599" s="72"/>
      <c r="AD599" s="72"/>
      <c r="AE599" s="72"/>
      <c r="AF599" s="72"/>
      <c r="AG599" s="72"/>
      <c r="AH599" s="72"/>
      <c r="AI599" s="72"/>
      <c r="AJ599" s="72"/>
      <c r="AK599" s="72"/>
      <c r="AL599" s="72"/>
      <c r="AM599" s="72"/>
      <c r="AN599" s="72"/>
      <c r="AO599" s="72"/>
    </row>
    <row r="600">
      <c r="A600" s="68"/>
      <c r="B600" s="68"/>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c r="AC600" s="72"/>
      <c r="AD600" s="72"/>
      <c r="AE600" s="72"/>
      <c r="AF600" s="72"/>
      <c r="AG600" s="72"/>
      <c r="AH600" s="72"/>
      <c r="AI600" s="72"/>
      <c r="AJ600" s="72"/>
      <c r="AK600" s="72"/>
      <c r="AL600" s="72"/>
      <c r="AM600" s="72"/>
      <c r="AN600" s="72"/>
      <c r="AO600" s="72"/>
    </row>
    <row r="601">
      <c r="A601" s="68"/>
      <c r="B601" s="68"/>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c r="AC601" s="72"/>
      <c r="AD601" s="72"/>
      <c r="AE601" s="72"/>
      <c r="AF601" s="72"/>
      <c r="AG601" s="72"/>
      <c r="AH601" s="72"/>
      <c r="AI601" s="72"/>
      <c r="AJ601" s="72"/>
      <c r="AK601" s="72"/>
      <c r="AL601" s="72"/>
      <c r="AM601" s="72"/>
      <c r="AN601" s="72"/>
      <c r="AO601" s="72"/>
    </row>
    <row r="602">
      <c r="A602" s="68"/>
      <c r="B602" s="68"/>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c r="AC602" s="72"/>
      <c r="AD602" s="72"/>
      <c r="AE602" s="72"/>
      <c r="AF602" s="72"/>
      <c r="AG602" s="72"/>
      <c r="AH602" s="72"/>
      <c r="AI602" s="72"/>
      <c r="AJ602" s="72"/>
      <c r="AK602" s="72"/>
      <c r="AL602" s="72"/>
      <c r="AM602" s="72"/>
      <c r="AN602" s="72"/>
      <c r="AO602" s="72"/>
    </row>
    <row r="603">
      <c r="A603" s="68"/>
      <c r="B603" s="68"/>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c r="AC603" s="72"/>
      <c r="AD603" s="72"/>
      <c r="AE603" s="72"/>
      <c r="AF603" s="72"/>
      <c r="AG603" s="72"/>
      <c r="AH603" s="72"/>
      <c r="AI603" s="72"/>
      <c r="AJ603" s="72"/>
      <c r="AK603" s="72"/>
      <c r="AL603" s="72"/>
      <c r="AM603" s="72"/>
      <c r="AN603" s="72"/>
      <c r="AO603" s="72"/>
    </row>
    <row r="604">
      <c r="A604" s="68"/>
      <c r="B604" s="68"/>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c r="AC604" s="72"/>
      <c r="AD604" s="72"/>
      <c r="AE604" s="72"/>
      <c r="AF604" s="72"/>
      <c r="AG604" s="72"/>
      <c r="AH604" s="72"/>
      <c r="AI604" s="72"/>
      <c r="AJ604" s="72"/>
      <c r="AK604" s="72"/>
      <c r="AL604" s="72"/>
      <c r="AM604" s="72"/>
      <c r="AN604" s="72"/>
      <c r="AO604" s="72"/>
    </row>
    <row r="605">
      <c r="A605" s="68"/>
      <c r="B605" s="68"/>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row>
    <row r="606">
      <c r="A606" s="68"/>
      <c r="B606" s="68"/>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c r="AC606" s="72"/>
      <c r="AD606" s="72"/>
      <c r="AE606" s="72"/>
      <c r="AF606" s="72"/>
      <c r="AG606" s="72"/>
      <c r="AH606" s="72"/>
      <c r="AI606" s="72"/>
      <c r="AJ606" s="72"/>
      <c r="AK606" s="72"/>
      <c r="AL606" s="72"/>
      <c r="AM606" s="72"/>
      <c r="AN606" s="72"/>
      <c r="AO606" s="72"/>
    </row>
    <row r="607">
      <c r="A607" s="68"/>
      <c r="B607" s="68"/>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c r="AC607" s="72"/>
      <c r="AD607" s="72"/>
      <c r="AE607" s="72"/>
      <c r="AF607" s="72"/>
      <c r="AG607" s="72"/>
      <c r="AH607" s="72"/>
      <c r="AI607" s="72"/>
      <c r="AJ607" s="72"/>
      <c r="AK607" s="72"/>
      <c r="AL607" s="72"/>
      <c r="AM607" s="72"/>
      <c r="AN607" s="72"/>
      <c r="AO607" s="72"/>
    </row>
    <row r="608">
      <c r="A608" s="68"/>
      <c r="B608" s="68"/>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c r="AC608" s="72"/>
      <c r="AD608" s="72"/>
      <c r="AE608" s="72"/>
      <c r="AF608" s="72"/>
      <c r="AG608" s="72"/>
      <c r="AH608" s="72"/>
      <c r="AI608" s="72"/>
      <c r="AJ608" s="72"/>
      <c r="AK608" s="72"/>
      <c r="AL608" s="72"/>
      <c r="AM608" s="72"/>
      <c r="AN608" s="72"/>
      <c r="AO608" s="72"/>
    </row>
    <row r="609">
      <c r="A609" s="68"/>
      <c r="B609" s="68"/>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c r="AC609" s="72"/>
      <c r="AD609" s="72"/>
      <c r="AE609" s="72"/>
      <c r="AF609" s="72"/>
      <c r="AG609" s="72"/>
      <c r="AH609" s="72"/>
      <c r="AI609" s="72"/>
      <c r="AJ609" s="72"/>
      <c r="AK609" s="72"/>
      <c r="AL609" s="72"/>
      <c r="AM609" s="72"/>
      <c r="AN609" s="72"/>
      <c r="AO609" s="72"/>
    </row>
    <row r="610">
      <c r="A610" s="68"/>
      <c r="B610" s="68"/>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c r="AC610" s="72"/>
      <c r="AD610" s="72"/>
      <c r="AE610" s="72"/>
      <c r="AF610" s="72"/>
      <c r="AG610" s="72"/>
      <c r="AH610" s="72"/>
      <c r="AI610" s="72"/>
      <c r="AJ610" s="72"/>
      <c r="AK610" s="72"/>
      <c r="AL610" s="72"/>
      <c r="AM610" s="72"/>
      <c r="AN610" s="72"/>
      <c r="AO610" s="72"/>
    </row>
    <row r="611">
      <c r="A611" s="68"/>
      <c r="B611" s="68"/>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c r="AC611" s="72"/>
      <c r="AD611" s="72"/>
      <c r="AE611" s="72"/>
      <c r="AF611" s="72"/>
      <c r="AG611" s="72"/>
      <c r="AH611" s="72"/>
      <c r="AI611" s="72"/>
      <c r="AJ611" s="72"/>
      <c r="AK611" s="72"/>
      <c r="AL611" s="72"/>
      <c r="AM611" s="72"/>
      <c r="AN611" s="72"/>
      <c r="AO611" s="72"/>
    </row>
    <row r="612">
      <c r="A612" s="68"/>
      <c r="B612" s="68"/>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c r="AC612" s="72"/>
      <c r="AD612" s="72"/>
      <c r="AE612" s="72"/>
      <c r="AF612" s="72"/>
      <c r="AG612" s="72"/>
      <c r="AH612" s="72"/>
      <c r="AI612" s="72"/>
      <c r="AJ612" s="72"/>
      <c r="AK612" s="72"/>
      <c r="AL612" s="72"/>
      <c r="AM612" s="72"/>
      <c r="AN612" s="72"/>
      <c r="AO612" s="72"/>
    </row>
    <row r="613">
      <c r="A613" s="68"/>
      <c r="B613" s="68"/>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c r="AC613" s="72"/>
      <c r="AD613" s="72"/>
      <c r="AE613" s="72"/>
      <c r="AF613" s="72"/>
      <c r="AG613" s="72"/>
      <c r="AH613" s="72"/>
      <c r="AI613" s="72"/>
      <c r="AJ613" s="72"/>
      <c r="AK613" s="72"/>
      <c r="AL613" s="72"/>
      <c r="AM613" s="72"/>
      <c r="AN613" s="72"/>
      <c r="AO613" s="72"/>
    </row>
    <row r="614">
      <c r="A614" s="68"/>
      <c r="B614" s="68"/>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c r="AC614" s="72"/>
      <c r="AD614" s="72"/>
      <c r="AE614" s="72"/>
      <c r="AF614" s="72"/>
      <c r="AG614" s="72"/>
      <c r="AH614" s="72"/>
      <c r="AI614" s="72"/>
      <c r="AJ614" s="72"/>
      <c r="AK614" s="72"/>
      <c r="AL614" s="72"/>
      <c r="AM614" s="72"/>
      <c r="AN614" s="72"/>
      <c r="AO614" s="72"/>
    </row>
    <row r="615">
      <c r="A615" s="68"/>
      <c r="B615" s="68"/>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c r="AC615" s="72"/>
      <c r="AD615" s="72"/>
      <c r="AE615" s="72"/>
      <c r="AF615" s="72"/>
      <c r="AG615" s="72"/>
      <c r="AH615" s="72"/>
      <c r="AI615" s="72"/>
      <c r="AJ615" s="72"/>
      <c r="AK615" s="72"/>
      <c r="AL615" s="72"/>
      <c r="AM615" s="72"/>
      <c r="AN615" s="72"/>
      <c r="AO615" s="72"/>
    </row>
    <row r="616">
      <c r="A616" s="68"/>
      <c r="B616" s="68"/>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c r="AC616" s="72"/>
      <c r="AD616" s="72"/>
      <c r="AE616" s="72"/>
      <c r="AF616" s="72"/>
      <c r="AG616" s="72"/>
      <c r="AH616" s="72"/>
      <c r="AI616" s="72"/>
      <c r="AJ616" s="72"/>
      <c r="AK616" s="72"/>
      <c r="AL616" s="72"/>
      <c r="AM616" s="72"/>
      <c r="AN616" s="72"/>
      <c r="AO616" s="72"/>
    </row>
    <row r="617">
      <c r="A617" s="68"/>
      <c r="B617" s="68"/>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c r="AC617" s="72"/>
      <c r="AD617" s="72"/>
      <c r="AE617" s="72"/>
      <c r="AF617" s="72"/>
      <c r="AG617" s="72"/>
      <c r="AH617" s="72"/>
      <c r="AI617" s="72"/>
      <c r="AJ617" s="72"/>
      <c r="AK617" s="72"/>
      <c r="AL617" s="72"/>
      <c r="AM617" s="72"/>
      <c r="AN617" s="72"/>
      <c r="AO617" s="72"/>
    </row>
    <row r="618">
      <c r="A618" s="68"/>
      <c r="B618" s="68"/>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c r="AC618" s="72"/>
      <c r="AD618" s="72"/>
      <c r="AE618" s="72"/>
      <c r="AF618" s="72"/>
      <c r="AG618" s="72"/>
      <c r="AH618" s="72"/>
      <c r="AI618" s="72"/>
      <c r="AJ618" s="72"/>
      <c r="AK618" s="72"/>
      <c r="AL618" s="72"/>
      <c r="AM618" s="72"/>
      <c r="AN618" s="72"/>
      <c r="AO618" s="72"/>
    </row>
    <row r="619">
      <c r="A619" s="68"/>
      <c r="B619" s="68"/>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c r="AC619" s="72"/>
      <c r="AD619" s="72"/>
      <c r="AE619" s="72"/>
      <c r="AF619" s="72"/>
      <c r="AG619" s="72"/>
      <c r="AH619" s="72"/>
      <c r="AI619" s="72"/>
      <c r="AJ619" s="72"/>
      <c r="AK619" s="72"/>
      <c r="AL619" s="72"/>
      <c r="AM619" s="72"/>
      <c r="AN619" s="72"/>
      <c r="AO619" s="72"/>
    </row>
    <row r="620">
      <c r="A620" s="68"/>
      <c r="B620" s="68"/>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c r="AC620" s="72"/>
      <c r="AD620" s="72"/>
      <c r="AE620" s="72"/>
      <c r="AF620" s="72"/>
      <c r="AG620" s="72"/>
      <c r="AH620" s="72"/>
      <c r="AI620" s="72"/>
      <c r="AJ620" s="72"/>
      <c r="AK620" s="72"/>
      <c r="AL620" s="72"/>
      <c r="AM620" s="72"/>
      <c r="AN620" s="72"/>
      <c r="AO620" s="72"/>
    </row>
    <row r="621">
      <c r="A621" s="68"/>
      <c r="B621" s="68"/>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c r="AC621" s="72"/>
      <c r="AD621" s="72"/>
      <c r="AE621" s="72"/>
      <c r="AF621" s="72"/>
      <c r="AG621" s="72"/>
      <c r="AH621" s="72"/>
      <c r="AI621" s="72"/>
      <c r="AJ621" s="72"/>
      <c r="AK621" s="72"/>
      <c r="AL621" s="72"/>
      <c r="AM621" s="72"/>
      <c r="AN621" s="72"/>
      <c r="AO621" s="72"/>
    </row>
    <row r="622">
      <c r="A622" s="68"/>
      <c r="B622" s="68"/>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c r="AC622" s="72"/>
      <c r="AD622" s="72"/>
      <c r="AE622" s="72"/>
      <c r="AF622" s="72"/>
      <c r="AG622" s="72"/>
      <c r="AH622" s="72"/>
      <c r="AI622" s="72"/>
      <c r="AJ622" s="72"/>
      <c r="AK622" s="72"/>
      <c r="AL622" s="72"/>
      <c r="AM622" s="72"/>
      <c r="AN622" s="72"/>
      <c r="AO622" s="72"/>
    </row>
    <row r="623">
      <c r="A623" s="68"/>
      <c r="B623" s="68"/>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c r="AC623" s="72"/>
      <c r="AD623" s="72"/>
      <c r="AE623" s="72"/>
      <c r="AF623" s="72"/>
      <c r="AG623" s="72"/>
      <c r="AH623" s="72"/>
      <c r="AI623" s="72"/>
      <c r="AJ623" s="72"/>
      <c r="AK623" s="72"/>
      <c r="AL623" s="72"/>
      <c r="AM623" s="72"/>
      <c r="AN623" s="72"/>
      <c r="AO623" s="72"/>
    </row>
    <row r="624">
      <c r="A624" s="68"/>
      <c r="B624" s="68"/>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c r="AC624" s="72"/>
      <c r="AD624" s="72"/>
      <c r="AE624" s="72"/>
      <c r="AF624" s="72"/>
      <c r="AG624" s="72"/>
      <c r="AH624" s="72"/>
      <c r="AI624" s="72"/>
      <c r="AJ624" s="72"/>
      <c r="AK624" s="72"/>
      <c r="AL624" s="72"/>
      <c r="AM624" s="72"/>
      <c r="AN624" s="72"/>
      <c r="AO624" s="72"/>
    </row>
    <row r="625">
      <c r="A625" s="68"/>
      <c r="B625" s="68"/>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c r="AN625" s="72"/>
      <c r="AO625" s="72"/>
    </row>
    <row r="626">
      <c r="A626" s="68"/>
      <c r="B626" s="68"/>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c r="AN626" s="72"/>
      <c r="AO626" s="72"/>
    </row>
    <row r="627">
      <c r="A627" s="68"/>
      <c r="B627" s="68"/>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c r="AN627" s="72"/>
      <c r="AO627" s="72"/>
    </row>
    <row r="628">
      <c r="A628" s="68"/>
      <c r="B628" s="68"/>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c r="AN628" s="72"/>
      <c r="AO628" s="72"/>
    </row>
    <row r="629">
      <c r="A629" s="68"/>
      <c r="B629" s="68"/>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c r="AN629" s="72"/>
      <c r="AO629" s="72"/>
    </row>
    <row r="630">
      <c r="A630" s="68"/>
      <c r="B630" s="68"/>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c r="AN630" s="72"/>
      <c r="AO630" s="72"/>
    </row>
    <row r="631">
      <c r="A631" s="68"/>
      <c r="B631" s="68"/>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c r="AN631" s="72"/>
      <c r="AO631" s="72"/>
    </row>
    <row r="632">
      <c r="A632" s="68"/>
      <c r="B632" s="68"/>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c r="AN632" s="72"/>
      <c r="AO632" s="72"/>
    </row>
    <row r="633">
      <c r="A633" s="68"/>
      <c r="B633" s="68"/>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c r="AN633" s="72"/>
      <c r="AO633" s="72"/>
    </row>
    <row r="634">
      <c r="A634" s="68"/>
      <c r="B634" s="68"/>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c r="AN634" s="72"/>
      <c r="AO634" s="72"/>
    </row>
    <row r="635">
      <c r="A635" s="68"/>
      <c r="B635" s="68"/>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c r="AN635" s="72"/>
      <c r="AO635" s="72"/>
    </row>
    <row r="636">
      <c r="A636" s="68"/>
      <c r="B636" s="68"/>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row>
    <row r="637">
      <c r="A637" s="68"/>
      <c r="B637" s="68"/>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c r="AN637" s="72"/>
      <c r="AO637" s="72"/>
    </row>
    <row r="638">
      <c r="A638" s="68"/>
      <c r="B638" s="68"/>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c r="AN638" s="72"/>
      <c r="AO638" s="72"/>
    </row>
    <row r="639">
      <c r="A639" s="68"/>
      <c r="B639" s="68"/>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row>
    <row r="640">
      <c r="A640" s="68"/>
      <c r="B640" s="68"/>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c r="AN640" s="72"/>
      <c r="AO640" s="72"/>
    </row>
    <row r="641">
      <c r="A641" s="68"/>
      <c r="B641" s="68"/>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c r="AN641" s="72"/>
      <c r="AO641" s="72"/>
    </row>
    <row r="642">
      <c r="A642" s="68"/>
      <c r="B642" s="68"/>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c r="AN642" s="72"/>
      <c r="AO642" s="72"/>
    </row>
    <row r="643">
      <c r="A643" s="68"/>
      <c r="B643" s="68"/>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c r="AN643" s="72"/>
      <c r="AO643" s="72"/>
    </row>
    <row r="644">
      <c r="A644" s="68"/>
      <c r="B644" s="68"/>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c r="AN644" s="72"/>
      <c r="AO644" s="72"/>
    </row>
    <row r="645">
      <c r="A645" s="68"/>
      <c r="B645" s="68"/>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c r="AN645" s="72"/>
      <c r="AO645" s="72"/>
    </row>
    <row r="646">
      <c r="A646" s="68"/>
      <c r="B646" s="68"/>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c r="AN646" s="72"/>
      <c r="AO646" s="72"/>
    </row>
    <row r="647">
      <c r="A647" s="68"/>
      <c r="B647" s="68"/>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c r="AN647" s="72"/>
      <c r="AO647" s="72"/>
    </row>
    <row r="648">
      <c r="A648" s="68"/>
      <c r="B648" s="68"/>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c r="AN648" s="72"/>
      <c r="AO648" s="72"/>
    </row>
    <row r="649">
      <c r="A649" s="68"/>
      <c r="B649" s="68"/>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c r="AN649" s="72"/>
      <c r="AO649" s="72"/>
    </row>
    <row r="650">
      <c r="A650" s="68"/>
      <c r="B650" s="68"/>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c r="AN650" s="72"/>
      <c r="AO650" s="72"/>
    </row>
    <row r="651">
      <c r="A651" s="68"/>
      <c r="B651" s="68"/>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c r="AN651" s="72"/>
      <c r="AO651" s="72"/>
    </row>
    <row r="652">
      <c r="A652" s="68"/>
      <c r="B652" s="68"/>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c r="AN652" s="72"/>
      <c r="AO652" s="72"/>
    </row>
    <row r="653">
      <c r="A653" s="68"/>
      <c r="B653" s="68"/>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c r="AN653" s="72"/>
      <c r="AO653" s="72"/>
    </row>
    <row r="654">
      <c r="A654" s="68"/>
      <c r="B654" s="68"/>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c r="AN654" s="72"/>
      <c r="AO654" s="72"/>
    </row>
    <row r="655">
      <c r="A655" s="68"/>
      <c r="B655" s="68"/>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c r="AN655" s="72"/>
      <c r="AO655" s="72"/>
    </row>
    <row r="656">
      <c r="A656" s="68"/>
      <c r="B656" s="68"/>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c r="AN656" s="72"/>
      <c r="AO656" s="72"/>
    </row>
    <row r="657">
      <c r="A657" s="68"/>
      <c r="B657" s="68"/>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c r="AN657" s="72"/>
      <c r="AO657" s="72"/>
    </row>
    <row r="658">
      <c r="A658" s="68"/>
      <c r="B658" s="68"/>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c r="AN658" s="72"/>
      <c r="AO658" s="72"/>
    </row>
    <row r="659">
      <c r="A659" s="68"/>
      <c r="B659" s="68"/>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c r="AN659" s="72"/>
      <c r="AO659" s="72"/>
    </row>
    <row r="660">
      <c r="A660" s="68"/>
      <c r="B660" s="68"/>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c r="AN660" s="72"/>
      <c r="AO660" s="72"/>
    </row>
    <row r="661">
      <c r="A661" s="68"/>
      <c r="B661" s="68"/>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c r="AN661" s="72"/>
      <c r="AO661" s="72"/>
    </row>
    <row r="662">
      <c r="A662" s="68"/>
      <c r="B662" s="68"/>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c r="AN662" s="72"/>
      <c r="AO662" s="72"/>
    </row>
    <row r="663">
      <c r="A663" s="68"/>
      <c r="B663" s="68"/>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c r="AN663" s="72"/>
      <c r="AO663" s="72"/>
    </row>
    <row r="664">
      <c r="A664" s="68"/>
      <c r="B664" s="68"/>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c r="AN664" s="72"/>
      <c r="AO664" s="72"/>
    </row>
    <row r="665">
      <c r="A665" s="68"/>
      <c r="B665" s="68"/>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c r="AN665" s="72"/>
      <c r="AO665" s="72"/>
    </row>
    <row r="666">
      <c r="A666" s="68"/>
      <c r="B666" s="68"/>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c r="AN666" s="72"/>
      <c r="AO666" s="72"/>
    </row>
    <row r="667">
      <c r="A667" s="68"/>
      <c r="B667" s="68"/>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c r="AN667" s="72"/>
      <c r="AO667" s="72"/>
    </row>
    <row r="668">
      <c r="A668" s="68"/>
      <c r="B668" s="68"/>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c r="AN668" s="72"/>
      <c r="AO668" s="72"/>
    </row>
    <row r="669">
      <c r="A669" s="68"/>
      <c r="B669" s="68"/>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row>
    <row r="670">
      <c r="A670" s="68"/>
      <c r="B670" s="68"/>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c r="AN670" s="72"/>
      <c r="AO670" s="72"/>
    </row>
    <row r="671">
      <c r="A671" s="68"/>
      <c r="B671" s="68"/>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c r="AN671" s="72"/>
      <c r="AO671" s="72"/>
    </row>
    <row r="672">
      <c r="A672" s="68"/>
      <c r="B672" s="68"/>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c r="AN672" s="72"/>
      <c r="AO672" s="72"/>
    </row>
    <row r="673">
      <c r="A673" s="68"/>
      <c r="B673" s="68"/>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row>
    <row r="674">
      <c r="A674" s="68"/>
      <c r="B674" s="68"/>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c r="AN674" s="72"/>
      <c r="AO674" s="72"/>
    </row>
    <row r="675">
      <c r="A675" s="68"/>
      <c r="B675" s="68"/>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c r="AN675" s="72"/>
      <c r="AO675" s="72"/>
    </row>
    <row r="676">
      <c r="A676" s="68"/>
      <c r="B676" s="68"/>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c r="AN676" s="72"/>
      <c r="AO676" s="72"/>
    </row>
    <row r="677">
      <c r="A677" s="68"/>
      <c r="B677" s="68"/>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c r="AN677" s="72"/>
      <c r="AO677" s="72"/>
    </row>
    <row r="678">
      <c r="A678" s="68"/>
      <c r="B678" s="68"/>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c r="AN678" s="72"/>
      <c r="AO678" s="72"/>
    </row>
    <row r="679">
      <c r="A679" s="68"/>
      <c r="B679" s="68"/>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row>
    <row r="680">
      <c r="A680" s="68"/>
      <c r="B680" s="68"/>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c r="AN680" s="72"/>
      <c r="AO680" s="72"/>
    </row>
    <row r="681">
      <c r="A681" s="68"/>
      <c r="B681" s="68"/>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c r="AN681" s="72"/>
      <c r="AO681" s="72"/>
    </row>
    <row r="682">
      <c r="A682" s="68"/>
      <c r="B682" s="68"/>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c r="AN682" s="72"/>
      <c r="AO682" s="72"/>
    </row>
    <row r="683">
      <c r="A683" s="68"/>
      <c r="B683" s="68"/>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c r="AN683" s="72"/>
      <c r="AO683" s="72"/>
    </row>
    <row r="684">
      <c r="A684" s="68"/>
      <c r="B684" s="68"/>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c r="AN684" s="72"/>
      <c r="AO684" s="72"/>
    </row>
    <row r="685">
      <c r="A685" s="68"/>
      <c r="B685" s="68"/>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c r="AN685" s="72"/>
      <c r="AO685" s="72"/>
    </row>
    <row r="686">
      <c r="A686" s="68"/>
      <c r="B686" s="68"/>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c r="AN686" s="72"/>
      <c r="AO686" s="72"/>
    </row>
    <row r="687">
      <c r="A687" s="68"/>
      <c r="B687" s="68"/>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c r="AC687" s="72"/>
      <c r="AD687" s="72"/>
      <c r="AE687" s="72"/>
      <c r="AF687" s="72"/>
      <c r="AG687" s="72"/>
      <c r="AH687" s="72"/>
      <c r="AI687" s="72"/>
      <c r="AJ687" s="72"/>
      <c r="AK687" s="72"/>
      <c r="AL687" s="72"/>
      <c r="AM687" s="72"/>
      <c r="AN687" s="72"/>
      <c r="AO687" s="72"/>
    </row>
    <row r="688">
      <c r="A688" s="68"/>
      <c r="B688" s="68"/>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c r="AC688" s="72"/>
      <c r="AD688" s="72"/>
      <c r="AE688" s="72"/>
      <c r="AF688" s="72"/>
      <c r="AG688" s="72"/>
      <c r="AH688" s="72"/>
      <c r="AI688" s="72"/>
      <c r="AJ688" s="72"/>
      <c r="AK688" s="72"/>
      <c r="AL688" s="72"/>
      <c r="AM688" s="72"/>
      <c r="AN688" s="72"/>
      <c r="AO688" s="72"/>
    </row>
    <row r="689">
      <c r="A689" s="68"/>
      <c r="B689" s="68"/>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c r="AC689" s="72"/>
      <c r="AD689" s="72"/>
      <c r="AE689" s="72"/>
      <c r="AF689" s="72"/>
      <c r="AG689" s="72"/>
      <c r="AH689" s="72"/>
      <c r="AI689" s="72"/>
      <c r="AJ689" s="72"/>
      <c r="AK689" s="72"/>
      <c r="AL689" s="72"/>
      <c r="AM689" s="72"/>
      <c r="AN689" s="72"/>
      <c r="AO689" s="72"/>
    </row>
    <row r="690">
      <c r="A690" s="68"/>
      <c r="B690" s="68"/>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c r="AC690" s="72"/>
      <c r="AD690" s="72"/>
      <c r="AE690" s="72"/>
      <c r="AF690" s="72"/>
      <c r="AG690" s="72"/>
      <c r="AH690" s="72"/>
      <c r="AI690" s="72"/>
      <c r="AJ690" s="72"/>
      <c r="AK690" s="72"/>
      <c r="AL690" s="72"/>
      <c r="AM690" s="72"/>
      <c r="AN690" s="72"/>
      <c r="AO690" s="72"/>
    </row>
    <row r="691">
      <c r="A691" s="68"/>
      <c r="B691" s="68"/>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c r="AC691" s="72"/>
      <c r="AD691" s="72"/>
      <c r="AE691" s="72"/>
      <c r="AF691" s="72"/>
      <c r="AG691" s="72"/>
      <c r="AH691" s="72"/>
      <c r="AI691" s="72"/>
      <c r="AJ691" s="72"/>
      <c r="AK691" s="72"/>
      <c r="AL691" s="72"/>
      <c r="AM691" s="72"/>
      <c r="AN691" s="72"/>
      <c r="AO691" s="72"/>
    </row>
    <row r="692">
      <c r="A692" s="68"/>
      <c r="B692" s="68"/>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c r="AC692" s="72"/>
      <c r="AD692" s="72"/>
      <c r="AE692" s="72"/>
      <c r="AF692" s="72"/>
      <c r="AG692" s="72"/>
      <c r="AH692" s="72"/>
      <c r="AI692" s="72"/>
      <c r="AJ692" s="72"/>
      <c r="AK692" s="72"/>
      <c r="AL692" s="72"/>
      <c r="AM692" s="72"/>
      <c r="AN692" s="72"/>
      <c r="AO692" s="72"/>
    </row>
    <row r="693">
      <c r="A693" s="68"/>
      <c r="B693" s="68"/>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c r="AC693" s="72"/>
      <c r="AD693" s="72"/>
      <c r="AE693" s="72"/>
      <c r="AF693" s="72"/>
      <c r="AG693" s="72"/>
      <c r="AH693" s="72"/>
      <c r="AI693" s="72"/>
      <c r="AJ693" s="72"/>
      <c r="AK693" s="72"/>
      <c r="AL693" s="72"/>
      <c r="AM693" s="72"/>
      <c r="AN693" s="72"/>
      <c r="AO693" s="72"/>
    </row>
    <row r="694">
      <c r="A694" s="68"/>
      <c r="B694" s="68"/>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c r="AC694" s="72"/>
      <c r="AD694" s="72"/>
      <c r="AE694" s="72"/>
      <c r="AF694" s="72"/>
      <c r="AG694" s="72"/>
      <c r="AH694" s="72"/>
      <c r="AI694" s="72"/>
      <c r="AJ694" s="72"/>
      <c r="AK694" s="72"/>
      <c r="AL694" s="72"/>
      <c r="AM694" s="72"/>
      <c r="AN694" s="72"/>
      <c r="AO694" s="72"/>
    </row>
    <row r="695">
      <c r="A695" s="68"/>
      <c r="B695" s="68"/>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c r="AC695" s="72"/>
      <c r="AD695" s="72"/>
      <c r="AE695" s="72"/>
      <c r="AF695" s="72"/>
      <c r="AG695" s="72"/>
      <c r="AH695" s="72"/>
      <c r="AI695" s="72"/>
      <c r="AJ695" s="72"/>
      <c r="AK695" s="72"/>
      <c r="AL695" s="72"/>
      <c r="AM695" s="72"/>
      <c r="AN695" s="72"/>
      <c r="AO695" s="72"/>
    </row>
    <row r="696">
      <c r="A696" s="68"/>
      <c r="B696" s="68"/>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c r="AC696" s="72"/>
      <c r="AD696" s="72"/>
      <c r="AE696" s="72"/>
      <c r="AF696" s="72"/>
      <c r="AG696" s="72"/>
      <c r="AH696" s="72"/>
      <c r="AI696" s="72"/>
      <c r="AJ696" s="72"/>
      <c r="AK696" s="72"/>
      <c r="AL696" s="72"/>
      <c r="AM696" s="72"/>
      <c r="AN696" s="72"/>
      <c r="AO696" s="72"/>
    </row>
    <row r="697">
      <c r="A697" s="68"/>
      <c r="B697" s="68"/>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c r="AC697" s="72"/>
      <c r="AD697" s="72"/>
      <c r="AE697" s="72"/>
      <c r="AF697" s="72"/>
      <c r="AG697" s="72"/>
      <c r="AH697" s="72"/>
      <c r="AI697" s="72"/>
      <c r="AJ697" s="72"/>
      <c r="AK697" s="72"/>
      <c r="AL697" s="72"/>
      <c r="AM697" s="72"/>
      <c r="AN697" s="72"/>
      <c r="AO697" s="72"/>
    </row>
    <row r="698">
      <c r="A698" s="68"/>
      <c r="B698" s="68"/>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c r="AC698" s="72"/>
      <c r="AD698" s="72"/>
      <c r="AE698" s="72"/>
      <c r="AF698" s="72"/>
      <c r="AG698" s="72"/>
      <c r="AH698" s="72"/>
      <c r="AI698" s="72"/>
      <c r="AJ698" s="72"/>
      <c r="AK698" s="72"/>
      <c r="AL698" s="72"/>
      <c r="AM698" s="72"/>
      <c r="AN698" s="72"/>
      <c r="AO698" s="72"/>
    </row>
    <row r="699">
      <c r="A699" s="68"/>
      <c r="B699" s="68"/>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c r="AC699" s="72"/>
      <c r="AD699" s="72"/>
      <c r="AE699" s="72"/>
      <c r="AF699" s="72"/>
      <c r="AG699" s="72"/>
      <c r="AH699" s="72"/>
      <c r="AI699" s="72"/>
      <c r="AJ699" s="72"/>
      <c r="AK699" s="72"/>
      <c r="AL699" s="72"/>
      <c r="AM699" s="72"/>
      <c r="AN699" s="72"/>
      <c r="AO699" s="72"/>
    </row>
    <row r="700">
      <c r="A700" s="68"/>
      <c r="B700" s="68"/>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c r="AC700" s="72"/>
      <c r="AD700" s="72"/>
      <c r="AE700" s="72"/>
      <c r="AF700" s="72"/>
      <c r="AG700" s="72"/>
      <c r="AH700" s="72"/>
      <c r="AI700" s="72"/>
      <c r="AJ700" s="72"/>
      <c r="AK700" s="72"/>
      <c r="AL700" s="72"/>
      <c r="AM700" s="72"/>
      <c r="AN700" s="72"/>
      <c r="AO700" s="72"/>
    </row>
    <row r="701">
      <c r="A701" s="68"/>
      <c r="B701" s="68"/>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c r="AC701" s="72"/>
      <c r="AD701" s="72"/>
      <c r="AE701" s="72"/>
      <c r="AF701" s="72"/>
      <c r="AG701" s="72"/>
      <c r="AH701" s="72"/>
      <c r="AI701" s="72"/>
      <c r="AJ701" s="72"/>
      <c r="AK701" s="72"/>
      <c r="AL701" s="72"/>
      <c r="AM701" s="72"/>
      <c r="AN701" s="72"/>
      <c r="AO701" s="72"/>
    </row>
    <row r="702">
      <c r="A702" s="68"/>
      <c r="B702" s="68"/>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c r="AC702" s="72"/>
      <c r="AD702" s="72"/>
      <c r="AE702" s="72"/>
      <c r="AF702" s="72"/>
      <c r="AG702" s="72"/>
      <c r="AH702" s="72"/>
      <c r="AI702" s="72"/>
      <c r="AJ702" s="72"/>
      <c r="AK702" s="72"/>
      <c r="AL702" s="72"/>
      <c r="AM702" s="72"/>
      <c r="AN702" s="72"/>
      <c r="AO702" s="72"/>
    </row>
    <row r="703">
      <c r="A703" s="68"/>
      <c r="B703" s="68"/>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c r="AC703" s="72"/>
      <c r="AD703" s="72"/>
      <c r="AE703" s="72"/>
      <c r="AF703" s="72"/>
      <c r="AG703" s="72"/>
      <c r="AH703" s="72"/>
      <c r="AI703" s="72"/>
      <c r="AJ703" s="72"/>
      <c r="AK703" s="72"/>
      <c r="AL703" s="72"/>
      <c r="AM703" s="72"/>
      <c r="AN703" s="72"/>
      <c r="AO703" s="72"/>
    </row>
    <row r="704">
      <c r="A704" s="68"/>
      <c r="B704" s="68"/>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c r="AC704" s="72"/>
      <c r="AD704" s="72"/>
      <c r="AE704" s="72"/>
      <c r="AF704" s="72"/>
      <c r="AG704" s="72"/>
      <c r="AH704" s="72"/>
      <c r="AI704" s="72"/>
      <c r="AJ704" s="72"/>
      <c r="AK704" s="72"/>
      <c r="AL704" s="72"/>
      <c r="AM704" s="72"/>
      <c r="AN704" s="72"/>
      <c r="AO704" s="72"/>
    </row>
    <row r="705">
      <c r="A705" s="68"/>
      <c r="B705" s="68"/>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c r="AC705" s="72"/>
      <c r="AD705" s="72"/>
      <c r="AE705" s="72"/>
      <c r="AF705" s="72"/>
      <c r="AG705" s="72"/>
      <c r="AH705" s="72"/>
      <c r="AI705" s="72"/>
      <c r="AJ705" s="72"/>
      <c r="AK705" s="72"/>
      <c r="AL705" s="72"/>
      <c r="AM705" s="72"/>
      <c r="AN705" s="72"/>
      <c r="AO705" s="72"/>
    </row>
    <row r="706">
      <c r="A706" s="68"/>
      <c r="B706" s="68"/>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c r="AC706" s="72"/>
      <c r="AD706" s="72"/>
      <c r="AE706" s="72"/>
      <c r="AF706" s="72"/>
      <c r="AG706" s="72"/>
      <c r="AH706" s="72"/>
      <c r="AI706" s="72"/>
      <c r="AJ706" s="72"/>
      <c r="AK706" s="72"/>
      <c r="AL706" s="72"/>
      <c r="AM706" s="72"/>
      <c r="AN706" s="72"/>
      <c r="AO706" s="72"/>
    </row>
    <row r="707">
      <c r="A707" s="68"/>
      <c r="B707" s="68"/>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row>
    <row r="708">
      <c r="A708" s="68"/>
      <c r="B708" s="68"/>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c r="AC708" s="72"/>
      <c r="AD708" s="72"/>
      <c r="AE708" s="72"/>
      <c r="AF708" s="72"/>
      <c r="AG708" s="72"/>
      <c r="AH708" s="72"/>
      <c r="AI708" s="72"/>
      <c r="AJ708" s="72"/>
      <c r="AK708" s="72"/>
      <c r="AL708" s="72"/>
      <c r="AM708" s="72"/>
      <c r="AN708" s="72"/>
      <c r="AO708" s="72"/>
    </row>
    <row r="709">
      <c r="A709" s="68"/>
      <c r="B709" s="68"/>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c r="AC709" s="72"/>
      <c r="AD709" s="72"/>
      <c r="AE709" s="72"/>
      <c r="AF709" s="72"/>
      <c r="AG709" s="72"/>
      <c r="AH709" s="72"/>
      <c r="AI709" s="72"/>
      <c r="AJ709" s="72"/>
      <c r="AK709" s="72"/>
      <c r="AL709" s="72"/>
      <c r="AM709" s="72"/>
      <c r="AN709" s="72"/>
      <c r="AO709" s="72"/>
    </row>
    <row r="710">
      <c r="A710" s="68"/>
      <c r="B710" s="68"/>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c r="AC710" s="72"/>
      <c r="AD710" s="72"/>
      <c r="AE710" s="72"/>
      <c r="AF710" s="72"/>
      <c r="AG710" s="72"/>
      <c r="AH710" s="72"/>
      <c r="AI710" s="72"/>
      <c r="AJ710" s="72"/>
      <c r="AK710" s="72"/>
      <c r="AL710" s="72"/>
      <c r="AM710" s="72"/>
      <c r="AN710" s="72"/>
      <c r="AO710" s="72"/>
    </row>
    <row r="711">
      <c r="A711" s="68"/>
      <c r="B711" s="68"/>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c r="AC711" s="72"/>
      <c r="AD711" s="72"/>
      <c r="AE711" s="72"/>
      <c r="AF711" s="72"/>
      <c r="AG711" s="72"/>
      <c r="AH711" s="72"/>
      <c r="AI711" s="72"/>
      <c r="AJ711" s="72"/>
      <c r="AK711" s="72"/>
      <c r="AL711" s="72"/>
      <c r="AM711" s="72"/>
      <c r="AN711" s="72"/>
      <c r="AO711" s="72"/>
    </row>
    <row r="712">
      <c r="A712" s="68"/>
      <c r="B712" s="68"/>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c r="AC712" s="72"/>
      <c r="AD712" s="72"/>
      <c r="AE712" s="72"/>
      <c r="AF712" s="72"/>
      <c r="AG712" s="72"/>
      <c r="AH712" s="72"/>
      <c r="AI712" s="72"/>
      <c r="AJ712" s="72"/>
      <c r="AK712" s="72"/>
      <c r="AL712" s="72"/>
      <c r="AM712" s="72"/>
      <c r="AN712" s="72"/>
      <c r="AO712" s="72"/>
    </row>
    <row r="713">
      <c r="A713" s="68"/>
      <c r="B713" s="68"/>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c r="AC713" s="72"/>
      <c r="AD713" s="72"/>
      <c r="AE713" s="72"/>
      <c r="AF713" s="72"/>
      <c r="AG713" s="72"/>
      <c r="AH713" s="72"/>
      <c r="AI713" s="72"/>
      <c r="AJ713" s="72"/>
      <c r="AK713" s="72"/>
      <c r="AL713" s="72"/>
      <c r="AM713" s="72"/>
      <c r="AN713" s="72"/>
      <c r="AO713" s="72"/>
    </row>
    <row r="714">
      <c r="A714" s="68"/>
      <c r="B714" s="68"/>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c r="AC714" s="72"/>
      <c r="AD714" s="72"/>
      <c r="AE714" s="72"/>
      <c r="AF714" s="72"/>
      <c r="AG714" s="72"/>
      <c r="AH714" s="72"/>
      <c r="AI714" s="72"/>
      <c r="AJ714" s="72"/>
      <c r="AK714" s="72"/>
      <c r="AL714" s="72"/>
      <c r="AM714" s="72"/>
      <c r="AN714" s="72"/>
      <c r="AO714" s="72"/>
    </row>
    <row r="715">
      <c r="A715" s="68"/>
      <c r="B715" s="68"/>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c r="AC715" s="72"/>
      <c r="AD715" s="72"/>
      <c r="AE715" s="72"/>
      <c r="AF715" s="72"/>
      <c r="AG715" s="72"/>
      <c r="AH715" s="72"/>
      <c r="AI715" s="72"/>
      <c r="AJ715" s="72"/>
      <c r="AK715" s="72"/>
      <c r="AL715" s="72"/>
      <c r="AM715" s="72"/>
      <c r="AN715" s="72"/>
      <c r="AO715" s="72"/>
    </row>
    <row r="716">
      <c r="A716" s="68"/>
      <c r="B716" s="68"/>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c r="AC716" s="72"/>
      <c r="AD716" s="72"/>
      <c r="AE716" s="72"/>
      <c r="AF716" s="72"/>
      <c r="AG716" s="72"/>
      <c r="AH716" s="72"/>
      <c r="AI716" s="72"/>
      <c r="AJ716" s="72"/>
      <c r="AK716" s="72"/>
      <c r="AL716" s="72"/>
      <c r="AM716" s="72"/>
      <c r="AN716" s="72"/>
      <c r="AO716" s="72"/>
    </row>
    <row r="717">
      <c r="A717" s="68"/>
      <c r="B717" s="68"/>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c r="AC717" s="72"/>
      <c r="AD717" s="72"/>
      <c r="AE717" s="72"/>
      <c r="AF717" s="72"/>
      <c r="AG717" s="72"/>
      <c r="AH717" s="72"/>
      <c r="AI717" s="72"/>
      <c r="AJ717" s="72"/>
      <c r="AK717" s="72"/>
      <c r="AL717" s="72"/>
      <c r="AM717" s="72"/>
      <c r="AN717" s="72"/>
      <c r="AO717" s="72"/>
    </row>
    <row r="718">
      <c r="A718" s="68"/>
      <c r="B718" s="68"/>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c r="AC718" s="72"/>
      <c r="AD718" s="72"/>
      <c r="AE718" s="72"/>
      <c r="AF718" s="72"/>
      <c r="AG718" s="72"/>
      <c r="AH718" s="72"/>
      <c r="AI718" s="72"/>
      <c r="AJ718" s="72"/>
      <c r="AK718" s="72"/>
      <c r="AL718" s="72"/>
      <c r="AM718" s="72"/>
      <c r="AN718" s="72"/>
      <c r="AO718" s="72"/>
    </row>
    <row r="719">
      <c r="A719" s="68"/>
      <c r="B719" s="68"/>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c r="AC719" s="72"/>
      <c r="AD719" s="72"/>
      <c r="AE719" s="72"/>
      <c r="AF719" s="72"/>
      <c r="AG719" s="72"/>
      <c r="AH719" s="72"/>
      <c r="AI719" s="72"/>
      <c r="AJ719" s="72"/>
      <c r="AK719" s="72"/>
      <c r="AL719" s="72"/>
      <c r="AM719" s="72"/>
      <c r="AN719" s="72"/>
      <c r="AO719" s="72"/>
    </row>
    <row r="720">
      <c r="A720" s="68"/>
      <c r="B720" s="68"/>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72"/>
    </row>
    <row r="721">
      <c r="A721" s="68"/>
      <c r="B721" s="68"/>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c r="AC721" s="72"/>
      <c r="AD721" s="72"/>
      <c r="AE721" s="72"/>
      <c r="AF721" s="72"/>
      <c r="AG721" s="72"/>
      <c r="AH721" s="72"/>
      <c r="AI721" s="72"/>
      <c r="AJ721" s="72"/>
      <c r="AK721" s="72"/>
      <c r="AL721" s="72"/>
      <c r="AM721" s="72"/>
      <c r="AN721" s="72"/>
      <c r="AO721" s="72"/>
    </row>
    <row r="722">
      <c r="A722" s="68"/>
      <c r="B722" s="68"/>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c r="AC722" s="72"/>
      <c r="AD722" s="72"/>
      <c r="AE722" s="72"/>
      <c r="AF722" s="72"/>
      <c r="AG722" s="72"/>
      <c r="AH722" s="72"/>
      <c r="AI722" s="72"/>
      <c r="AJ722" s="72"/>
      <c r="AK722" s="72"/>
      <c r="AL722" s="72"/>
      <c r="AM722" s="72"/>
      <c r="AN722" s="72"/>
      <c r="AO722" s="72"/>
    </row>
    <row r="723">
      <c r="A723" s="68"/>
      <c r="B723" s="68"/>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c r="AC723" s="72"/>
      <c r="AD723" s="72"/>
      <c r="AE723" s="72"/>
      <c r="AF723" s="72"/>
      <c r="AG723" s="72"/>
      <c r="AH723" s="72"/>
      <c r="AI723" s="72"/>
      <c r="AJ723" s="72"/>
      <c r="AK723" s="72"/>
      <c r="AL723" s="72"/>
      <c r="AM723" s="72"/>
      <c r="AN723" s="72"/>
      <c r="AO723" s="72"/>
    </row>
    <row r="724">
      <c r="A724" s="68"/>
      <c r="B724" s="68"/>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c r="AC724" s="72"/>
      <c r="AD724" s="72"/>
      <c r="AE724" s="72"/>
      <c r="AF724" s="72"/>
      <c r="AG724" s="72"/>
      <c r="AH724" s="72"/>
      <c r="AI724" s="72"/>
      <c r="AJ724" s="72"/>
      <c r="AK724" s="72"/>
      <c r="AL724" s="72"/>
      <c r="AM724" s="72"/>
      <c r="AN724" s="72"/>
      <c r="AO724" s="72"/>
    </row>
    <row r="725">
      <c r="A725" s="68"/>
      <c r="B725" s="68"/>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c r="AC725" s="72"/>
      <c r="AD725" s="72"/>
      <c r="AE725" s="72"/>
      <c r="AF725" s="72"/>
      <c r="AG725" s="72"/>
      <c r="AH725" s="72"/>
      <c r="AI725" s="72"/>
      <c r="AJ725" s="72"/>
      <c r="AK725" s="72"/>
      <c r="AL725" s="72"/>
      <c r="AM725" s="72"/>
      <c r="AN725" s="72"/>
      <c r="AO725" s="72"/>
    </row>
    <row r="726">
      <c r="A726" s="68"/>
      <c r="B726" s="68"/>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c r="AC726" s="72"/>
      <c r="AD726" s="72"/>
      <c r="AE726" s="72"/>
      <c r="AF726" s="72"/>
      <c r="AG726" s="72"/>
      <c r="AH726" s="72"/>
      <c r="AI726" s="72"/>
      <c r="AJ726" s="72"/>
      <c r="AK726" s="72"/>
      <c r="AL726" s="72"/>
      <c r="AM726" s="72"/>
      <c r="AN726" s="72"/>
      <c r="AO726" s="72"/>
    </row>
    <row r="727">
      <c r="A727" s="68"/>
      <c r="B727" s="68"/>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c r="AC727" s="72"/>
      <c r="AD727" s="72"/>
      <c r="AE727" s="72"/>
      <c r="AF727" s="72"/>
      <c r="AG727" s="72"/>
      <c r="AH727" s="72"/>
      <c r="AI727" s="72"/>
      <c r="AJ727" s="72"/>
      <c r="AK727" s="72"/>
      <c r="AL727" s="72"/>
      <c r="AM727" s="72"/>
      <c r="AN727" s="72"/>
      <c r="AO727" s="72"/>
    </row>
    <row r="728">
      <c r="A728" s="68"/>
      <c r="B728" s="68"/>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c r="AC728" s="72"/>
      <c r="AD728" s="72"/>
      <c r="AE728" s="72"/>
      <c r="AF728" s="72"/>
      <c r="AG728" s="72"/>
      <c r="AH728" s="72"/>
      <c r="AI728" s="72"/>
      <c r="AJ728" s="72"/>
      <c r="AK728" s="72"/>
      <c r="AL728" s="72"/>
      <c r="AM728" s="72"/>
      <c r="AN728" s="72"/>
      <c r="AO728" s="72"/>
    </row>
    <row r="729">
      <c r="A729" s="68"/>
      <c r="B729" s="68"/>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c r="AC729" s="72"/>
      <c r="AD729" s="72"/>
      <c r="AE729" s="72"/>
      <c r="AF729" s="72"/>
      <c r="AG729" s="72"/>
      <c r="AH729" s="72"/>
      <c r="AI729" s="72"/>
      <c r="AJ729" s="72"/>
      <c r="AK729" s="72"/>
      <c r="AL729" s="72"/>
      <c r="AM729" s="72"/>
      <c r="AN729" s="72"/>
      <c r="AO729" s="72"/>
    </row>
    <row r="730">
      <c r="A730" s="68"/>
      <c r="B730" s="68"/>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c r="AC730" s="72"/>
      <c r="AD730" s="72"/>
      <c r="AE730" s="72"/>
      <c r="AF730" s="72"/>
      <c r="AG730" s="72"/>
      <c r="AH730" s="72"/>
      <c r="AI730" s="72"/>
      <c r="AJ730" s="72"/>
      <c r="AK730" s="72"/>
      <c r="AL730" s="72"/>
      <c r="AM730" s="72"/>
      <c r="AN730" s="72"/>
      <c r="AO730" s="72"/>
    </row>
    <row r="731">
      <c r="A731" s="68"/>
      <c r="B731" s="68"/>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c r="AC731" s="72"/>
      <c r="AD731" s="72"/>
      <c r="AE731" s="72"/>
      <c r="AF731" s="72"/>
      <c r="AG731" s="72"/>
      <c r="AH731" s="72"/>
      <c r="AI731" s="72"/>
      <c r="AJ731" s="72"/>
      <c r="AK731" s="72"/>
      <c r="AL731" s="72"/>
      <c r="AM731" s="72"/>
      <c r="AN731" s="72"/>
      <c r="AO731" s="72"/>
    </row>
    <row r="732">
      <c r="A732" s="68"/>
      <c r="B732" s="68"/>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c r="AC732" s="72"/>
      <c r="AD732" s="72"/>
      <c r="AE732" s="72"/>
      <c r="AF732" s="72"/>
      <c r="AG732" s="72"/>
      <c r="AH732" s="72"/>
      <c r="AI732" s="72"/>
      <c r="AJ732" s="72"/>
      <c r="AK732" s="72"/>
      <c r="AL732" s="72"/>
      <c r="AM732" s="72"/>
      <c r="AN732" s="72"/>
      <c r="AO732" s="72"/>
    </row>
    <row r="733">
      <c r="A733" s="68"/>
      <c r="B733" s="68"/>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c r="AC733" s="72"/>
      <c r="AD733" s="72"/>
      <c r="AE733" s="72"/>
      <c r="AF733" s="72"/>
      <c r="AG733" s="72"/>
      <c r="AH733" s="72"/>
      <c r="AI733" s="72"/>
      <c r="AJ733" s="72"/>
      <c r="AK733" s="72"/>
      <c r="AL733" s="72"/>
      <c r="AM733" s="72"/>
      <c r="AN733" s="72"/>
      <c r="AO733" s="72"/>
    </row>
    <row r="734">
      <c r="A734" s="68"/>
      <c r="B734" s="68"/>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c r="AC734" s="72"/>
      <c r="AD734" s="72"/>
      <c r="AE734" s="72"/>
      <c r="AF734" s="72"/>
      <c r="AG734" s="72"/>
      <c r="AH734" s="72"/>
      <c r="AI734" s="72"/>
      <c r="AJ734" s="72"/>
      <c r="AK734" s="72"/>
      <c r="AL734" s="72"/>
      <c r="AM734" s="72"/>
      <c r="AN734" s="72"/>
      <c r="AO734" s="72"/>
    </row>
    <row r="735">
      <c r="A735" s="68"/>
      <c r="B735" s="68"/>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c r="AC735" s="72"/>
      <c r="AD735" s="72"/>
      <c r="AE735" s="72"/>
      <c r="AF735" s="72"/>
      <c r="AG735" s="72"/>
      <c r="AH735" s="72"/>
      <c r="AI735" s="72"/>
      <c r="AJ735" s="72"/>
      <c r="AK735" s="72"/>
      <c r="AL735" s="72"/>
      <c r="AM735" s="72"/>
      <c r="AN735" s="72"/>
      <c r="AO735" s="72"/>
    </row>
    <row r="736">
      <c r="A736" s="68"/>
      <c r="B736" s="68"/>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c r="AH736" s="72"/>
      <c r="AI736" s="72"/>
      <c r="AJ736" s="72"/>
      <c r="AK736" s="72"/>
      <c r="AL736" s="72"/>
      <c r="AM736" s="72"/>
      <c r="AN736" s="72"/>
      <c r="AO736" s="72"/>
    </row>
    <row r="737">
      <c r="A737" s="68"/>
      <c r="B737" s="68"/>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c r="AC737" s="72"/>
      <c r="AD737" s="72"/>
      <c r="AE737" s="72"/>
      <c r="AF737" s="72"/>
      <c r="AG737" s="72"/>
      <c r="AH737" s="72"/>
      <c r="AI737" s="72"/>
      <c r="AJ737" s="72"/>
      <c r="AK737" s="72"/>
      <c r="AL737" s="72"/>
      <c r="AM737" s="72"/>
      <c r="AN737" s="72"/>
      <c r="AO737" s="72"/>
    </row>
    <row r="738">
      <c r="A738" s="68"/>
      <c r="B738" s="68"/>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c r="AC738" s="72"/>
      <c r="AD738" s="72"/>
      <c r="AE738" s="72"/>
      <c r="AF738" s="72"/>
      <c r="AG738" s="72"/>
      <c r="AH738" s="72"/>
      <c r="AI738" s="72"/>
      <c r="AJ738" s="72"/>
      <c r="AK738" s="72"/>
      <c r="AL738" s="72"/>
      <c r="AM738" s="72"/>
      <c r="AN738" s="72"/>
      <c r="AO738" s="72"/>
    </row>
    <row r="739">
      <c r="A739" s="68"/>
      <c r="B739" s="68"/>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c r="AC739" s="72"/>
      <c r="AD739" s="72"/>
      <c r="AE739" s="72"/>
      <c r="AF739" s="72"/>
      <c r="AG739" s="72"/>
      <c r="AH739" s="72"/>
      <c r="AI739" s="72"/>
      <c r="AJ739" s="72"/>
      <c r="AK739" s="72"/>
      <c r="AL739" s="72"/>
      <c r="AM739" s="72"/>
      <c r="AN739" s="72"/>
      <c r="AO739" s="72"/>
    </row>
    <row r="740">
      <c r="A740" s="68"/>
      <c r="B740" s="68"/>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row>
    <row r="741">
      <c r="A741" s="68"/>
      <c r="B741" s="68"/>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c r="AC741" s="72"/>
      <c r="AD741" s="72"/>
      <c r="AE741" s="72"/>
      <c r="AF741" s="72"/>
      <c r="AG741" s="72"/>
      <c r="AH741" s="72"/>
      <c r="AI741" s="72"/>
      <c r="AJ741" s="72"/>
      <c r="AK741" s="72"/>
      <c r="AL741" s="72"/>
      <c r="AM741" s="72"/>
      <c r="AN741" s="72"/>
      <c r="AO741" s="72"/>
    </row>
    <row r="742">
      <c r="A742" s="68"/>
      <c r="B742" s="68"/>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c r="AC742" s="72"/>
      <c r="AD742" s="72"/>
      <c r="AE742" s="72"/>
      <c r="AF742" s="72"/>
      <c r="AG742" s="72"/>
      <c r="AH742" s="72"/>
      <c r="AI742" s="72"/>
      <c r="AJ742" s="72"/>
      <c r="AK742" s="72"/>
      <c r="AL742" s="72"/>
      <c r="AM742" s="72"/>
      <c r="AN742" s="72"/>
      <c r="AO742" s="72"/>
    </row>
    <row r="743">
      <c r="A743" s="68"/>
      <c r="B743" s="68"/>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c r="AC743" s="72"/>
      <c r="AD743" s="72"/>
      <c r="AE743" s="72"/>
      <c r="AF743" s="72"/>
      <c r="AG743" s="72"/>
      <c r="AH743" s="72"/>
      <c r="AI743" s="72"/>
      <c r="AJ743" s="72"/>
      <c r="AK743" s="72"/>
      <c r="AL743" s="72"/>
      <c r="AM743" s="72"/>
      <c r="AN743" s="72"/>
      <c r="AO743" s="72"/>
    </row>
    <row r="744">
      <c r="A744" s="68"/>
      <c r="B744" s="68"/>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row>
    <row r="745">
      <c r="A745" s="68"/>
      <c r="B745" s="68"/>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row>
    <row r="746">
      <c r="A746" s="68"/>
      <c r="B746" s="68"/>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c r="AC746" s="72"/>
      <c r="AD746" s="72"/>
      <c r="AE746" s="72"/>
      <c r="AF746" s="72"/>
      <c r="AG746" s="72"/>
      <c r="AH746" s="72"/>
      <c r="AI746" s="72"/>
      <c r="AJ746" s="72"/>
      <c r="AK746" s="72"/>
      <c r="AL746" s="72"/>
      <c r="AM746" s="72"/>
      <c r="AN746" s="72"/>
      <c r="AO746" s="72"/>
    </row>
    <row r="747">
      <c r="A747" s="68"/>
      <c r="B747" s="68"/>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row>
    <row r="748">
      <c r="A748" s="68"/>
      <c r="B748" s="68"/>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c r="AC748" s="72"/>
      <c r="AD748" s="72"/>
      <c r="AE748" s="72"/>
      <c r="AF748" s="72"/>
      <c r="AG748" s="72"/>
      <c r="AH748" s="72"/>
      <c r="AI748" s="72"/>
      <c r="AJ748" s="72"/>
      <c r="AK748" s="72"/>
      <c r="AL748" s="72"/>
      <c r="AM748" s="72"/>
      <c r="AN748" s="72"/>
      <c r="AO748" s="72"/>
    </row>
    <row r="749">
      <c r="A749" s="68"/>
      <c r="B749" s="68"/>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c r="AC749" s="72"/>
      <c r="AD749" s="72"/>
      <c r="AE749" s="72"/>
      <c r="AF749" s="72"/>
      <c r="AG749" s="72"/>
      <c r="AH749" s="72"/>
      <c r="AI749" s="72"/>
      <c r="AJ749" s="72"/>
      <c r="AK749" s="72"/>
      <c r="AL749" s="72"/>
      <c r="AM749" s="72"/>
      <c r="AN749" s="72"/>
      <c r="AO749" s="72"/>
    </row>
    <row r="750">
      <c r="A750" s="68"/>
      <c r="B750" s="68"/>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c r="AC750" s="72"/>
      <c r="AD750" s="72"/>
      <c r="AE750" s="72"/>
      <c r="AF750" s="72"/>
      <c r="AG750" s="72"/>
      <c r="AH750" s="72"/>
      <c r="AI750" s="72"/>
      <c r="AJ750" s="72"/>
      <c r="AK750" s="72"/>
      <c r="AL750" s="72"/>
      <c r="AM750" s="72"/>
      <c r="AN750" s="72"/>
      <c r="AO750" s="72"/>
    </row>
    <row r="751">
      <c r="A751" s="68"/>
      <c r="B751" s="68"/>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c r="AC751" s="72"/>
      <c r="AD751" s="72"/>
      <c r="AE751" s="72"/>
      <c r="AF751" s="72"/>
      <c r="AG751" s="72"/>
      <c r="AH751" s="72"/>
      <c r="AI751" s="72"/>
      <c r="AJ751" s="72"/>
      <c r="AK751" s="72"/>
      <c r="AL751" s="72"/>
      <c r="AM751" s="72"/>
      <c r="AN751" s="72"/>
      <c r="AO751" s="72"/>
    </row>
    <row r="752">
      <c r="A752" s="68"/>
      <c r="B752" s="68"/>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c r="AC752" s="72"/>
      <c r="AD752" s="72"/>
      <c r="AE752" s="72"/>
      <c r="AF752" s="72"/>
      <c r="AG752" s="72"/>
      <c r="AH752" s="72"/>
      <c r="AI752" s="72"/>
      <c r="AJ752" s="72"/>
      <c r="AK752" s="72"/>
      <c r="AL752" s="72"/>
      <c r="AM752" s="72"/>
      <c r="AN752" s="72"/>
      <c r="AO752" s="72"/>
    </row>
    <row r="753">
      <c r="A753" s="68"/>
      <c r="B753" s="68"/>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c r="AC753" s="72"/>
      <c r="AD753" s="72"/>
      <c r="AE753" s="72"/>
      <c r="AF753" s="72"/>
      <c r="AG753" s="72"/>
      <c r="AH753" s="72"/>
      <c r="AI753" s="72"/>
      <c r="AJ753" s="72"/>
      <c r="AK753" s="72"/>
      <c r="AL753" s="72"/>
      <c r="AM753" s="72"/>
      <c r="AN753" s="72"/>
      <c r="AO753" s="72"/>
    </row>
    <row r="754">
      <c r="A754" s="68"/>
      <c r="B754" s="68"/>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c r="AC754" s="72"/>
      <c r="AD754" s="72"/>
      <c r="AE754" s="72"/>
      <c r="AF754" s="72"/>
      <c r="AG754" s="72"/>
      <c r="AH754" s="72"/>
      <c r="AI754" s="72"/>
      <c r="AJ754" s="72"/>
      <c r="AK754" s="72"/>
      <c r="AL754" s="72"/>
      <c r="AM754" s="72"/>
      <c r="AN754" s="72"/>
      <c r="AO754" s="72"/>
    </row>
    <row r="755">
      <c r="A755" s="68"/>
      <c r="B755" s="68"/>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c r="AC755" s="72"/>
      <c r="AD755" s="72"/>
      <c r="AE755" s="72"/>
      <c r="AF755" s="72"/>
      <c r="AG755" s="72"/>
      <c r="AH755" s="72"/>
      <c r="AI755" s="72"/>
      <c r="AJ755" s="72"/>
      <c r="AK755" s="72"/>
      <c r="AL755" s="72"/>
      <c r="AM755" s="72"/>
      <c r="AN755" s="72"/>
      <c r="AO755" s="72"/>
    </row>
    <row r="756">
      <c r="A756" s="68"/>
      <c r="B756" s="68"/>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c r="AC756" s="72"/>
      <c r="AD756" s="72"/>
      <c r="AE756" s="72"/>
      <c r="AF756" s="72"/>
      <c r="AG756" s="72"/>
      <c r="AH756" s="72"/>
      <c r="AI756" s="72"/>
      <c r="AJ756" s="72"/>
      <c r="AK756" s="72"/>
      <c r="AL756" s="72"/>
      <c r="AM756" s="72"/>
      <c r="AN756" s="72"/>
      <c r="AO756" s="72"/>
    </row>
    <row r="757">
      <c r="A757" s="68"/>
      <c r="B757" s="68"/>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c r="AC757" s="72"/>
      <c r="AD757" s="72"/>
      <c r="AE757" s="72"/>
      <c r="AF757" s="72"/>
      <c r="AG757" s="72"/>
      <c r="AH757" s="72"/>
      <c r="AI757" s="72"/>
      <c r="AJ757" s="72"/>
      <c r="AK757" s="72"/>
      <c r="AL757" s="72"/>
      <c r="AM757" s="72"/>
      <c r="AN757" s="72"/>
      <c r="AO757" s="72"/>
    </row>
    <row r="758">
      <c r="A758" s="68"/>
      <c r="B758" s="68"/>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c r="AC758" s="72"/>
      <c r="AD758" s="72"/>
      <c r="AE758" s="72"/>
      <c r="AF758" s="72"/>
      <c r="AG758" s="72"/>
      <c r="AH758" s="72"/>
      <c r="AI758" s="72"/>
      <c r="AJ758" s="72"/>
      <c r="AK758" s="72"/>
      <c r="AL758" s="72"/>
      <c r="AM758" s="72"/>
      <c r="AN758" s="72"/>
      <c r="AO758" s="72"/>
    </row>
    <row r="759">
      <c r="A759" s="68"/>
      <c r="B759" s="68"/>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c r="AC759" s="72"/>
      <c r="AD759" s="72"/>
      <c r="AE759" s="72"/>
      <c r="AF759" s="72"/>
      <c r="AG759" s="72"/>
      <c r="AH759" s="72"/>
      <c r="AI759" s="72"/>
      <c r="AJ759" s="72"/>
      <c r="AK759" s="72"/>
      <c r="AL759" s="72"/>
      <c r="AM759" s="72"/>
      <c r="AN759" s="72"/>
      <c r="AO759" s="72"/>
    </row>
    <row r="760">
      <c r="A760" s="68"/>
      <c r="B760" s="68"/>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c r="AC760" s="72"/>
      <c r="AD760" s="72"/>
      <c r="AE760" s="72"/>
      <c r="AF760" s="72"/>
      <c r="AG760" s="72"/>
      <c r="AH760" s="72"/>
      <c r="AI760" s="72"/>
      <c r="AJ760" s="72"/>
      <c r="AK760" s="72"/>
      <c r="AL760" s="72"/>
      <c r="AM760" s="72"/>
      <c r="AN760" s="72"/>
      <c r="AO760" s="72"/>
    </row>
    <row r="761">
      <c r="A761" s="68"/>
      <c r="B761" s="68"/>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row>
    <row r="762">
      <c r="A762" s="68"/>
      <c r="B762" s="68"/>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c r="AC762" s="72"/>
      <c r="AD762" s="72"/>
      <c r="AE762" s="72"/>
      <c r="AF762" s="72"/>
      <c r="AG762" s="72"/>
      <c r="AH762" s="72"/>
      <c r="AI762" s="72"/>
      <c r="AJ762" s="72"/>
      <c r="AK762" s="72"/>
      <c r="AL762" s="72"/>
      <c r="AM762" s="72"/>
      <c r="AN762" s="72"/>
      <c r="AO762" s="72"/>
    </row>
    <row r="763">
      <c r="A763" s="68"/>
      <c r="B763" s="68"/>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c r="AC763" s="72"/>
      <c r="AD763" s="72"/>
      <c r="AE763" s="72"/>
      <c r="AF763" s="72"/>
      <c r="AG763" s="72"/>
      <c r="AH763" s="72"/>
      <c r="AI763" s="72"/>
      <c r="AJ763" s="72"/>
      <c r="AK763" s="72"/>
      <c r="AL763" s="72"/>
      <c r="AM763" s="72"/>
      <c r="AN763" s="72"/>
      <c r="AO763" s="72"/>
    </row>
    <row r="764">
      <c r="A764" s="68"/>
      <c r="B764" s="68"/>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c r="AC764" s="72"/>
      <c r="AD764" s="72"/>
      <c r="AE764" s="72"/>
      <c r="AF764" s="72"/>
      <c r="AG764" s="72"/>
      <c r="AH764" s="72"/>
      <c r="AI764" s="72"/>
      <c r="AJ764" s="72"/>
      <c r="AK764" s="72"/>
      <c r="AL764" s="72"/>
      <c r="AM764" s="72"/>
      <c r="AN764" s="72"/>
      <c r="AO764" s="72"/>
    </row>
    <row r="765">
      <c r="A765" s="68"/>
      <c r="B765" s="68"/>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c r="AC765" s="72"/>
      <c r="AD765" s="72"/>
      <c r="AE765" s="72"/>
      <c r="AF765" s="72"/>
      <c r="AG765" s="72"/>
      <c r="AH765" s="72"/>
      <c r="AI765" s="72"/>
      <c r="AJ765" s="72"/>
      <c r="AK765" s="72"/>
      <c r="AL765" s="72"/>
      <c r="AM765" s="72"/>
      <c r="AN765" s="72"/>
      <c r="AO765" s="72"/>
    </row>
    <row r="766">
      <c r="A766" s="68"/>
      <c r="B766" s="68"/>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c r="AC766" s="72"/>
      <c r="AD766" s="72"/>
      <c r="AE766" s="72"/>
      <c r="AF766" s="72"/>
      <c r="AG766" s="72"/>
      <c r="AH766" s="72"/>
      <c r="AI766" s="72"/>
      <c r="AJ766" s="72"/>
      <c r="AK766" s="72"/>
      <c r="AL766" s="72"/>
      <c r="AM766" s="72"/>
      <c r="AN766" s="72"/>
      <c r="AO766" s="72"/>
    </row>
    <row r="767">
      <c r="A767" s="68"/>
      <c r="B767" s="68"/>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c r="AC767" s="72"/>
      <c r="AD767" s="72"/>
      <c r="AE767" s="72"/>
      <c r="AF767" s="72"/>
      <c r="AG767" s="72"/>
      <c r="AH767" s="72"/>
      <c r="AI767" s="72"/>
      <c r="AJ767" s="72"/>
      <c r="AK767" s="72"/>
      <c r="AL767" s="72"/>
      <c r="AM767" s="72"/>
      <c r="AN767" s="72"/>
      <c r="AO767" s="72"/>
    </row>
    <row r="768">
      <c r="A768" s="68"/>
      <c r="B768" s="68"/>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c r="AC768" s="72"/>
      <c r="AD768" s="72"/>
      <c r="AE768" s="72"/>
      <c r="AF768" s="72"/>
      <c r="AG768" s="72"/>
      <c r="AH768" s="72"/>
      <c r="AI768" s="72"/>
      <c r="AJ768" s="72"/>
      <c r="AK768" s="72"/>
      <c r="AL768" s="72"/>
      <c r="AM768" s="72"/>
      <c r="AN768" s="72"/>
      <c r="AO768" s="72"/>
    </row>
    <row r="769">
      <c r="A769" s="68"/>
      <c r="B769" s="68"/>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c r="AC769" s="72"/>
      <c r="AD769" s="72"/>
      <c r="AE769" s="72"/>
      <c r="AF769" s="72"/>
      <c r="AG769" s="72"/>
      <c r="AH769" s="72"/>
      <c r="AI769" s="72"/>
      <c r="AJ769" s="72"/>
      <c r="AK769" s="72"/>
      <c r="AL769" s="72"/>
      <c r="AM769" s="72"/>
      <c r="AN769" s="72"/>
      <c r="AO769" s="72"/>
    </row>
    <row r="770">
      <c r="A770" s="68"/>
      <c r="B770" s="68"/>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c r="AC770" s="72"/>
      <c r="AD770" s="72"/>
      <c r="AE770" s="72"/>
      <c r="AF770" s="72"/>
      <c r="AG770" s="72"/>
      <c r="AH770" s="72"/>
      <c r="AI770" s="72"/>
      <c r="AJ770" s="72"/>
      <c r="AK770" s="72"/>
      <c r="AL770" s="72"/>
      <c r="AM770" s="72"/>
      <c r="AN770" s="72"/>
      <c r="AO770" s="72"/>
    </row>
    <row r="771">
      <c r="A771" s="68"/>
      <c r="B771" s="68"/>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c r="AC771" s="72"/>
      <c r="AD771" s="72"/>
      <c r="AE771" s="72"/>
      <c r="AF771" s="72"/>
      <c r="AG771" s="72"/>
      <c r="AH771" s="72"/>
      <c r="AI771" s="72"/>
      <c r="AJ771" s="72"/>
      <c r="AK771" s="72"/>
      <c r="AL771" s="72"/>
      <c r="AM771" s="72"/>
      <c r="AN771" s="72"/>
      <c r="AO771" s="72"/>
    </row>
    <row r="772">
      <c r="A772" s="68"/>
      <c r="B772" s="68"/>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c r="AC772" s="72"/>
      <c r="AD772" s="72"/>
      <c r="AE772" s="72"/>
      <c r="AF772" s="72"/>
      <c r="AG772" s="72"/>
      <c r="AH772" s="72"/>
      <c r="AI772" s="72"/>
      <c r="AJ772" s="72"/>
      <c r="AK772" s="72"/>
      <c r="AL772" s="72"/>
      <c r="AM772" s="72"/>
      <c r="AN772" s="72"/>
      <c r="AO772" s="72"/>
    </row>
    <row r="773">
      <c r="A773" s="68"/>
      <c r="B773" s="68"/>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c r="AC773" s="72"/>
      <c r="AD773" s="72"/>
      <c r="AE773" s="72"/>
      <c r="AF773" s="72"/>
      <c r="AG773" s="72"/>
      <c r="AH773" s="72"/>
      <c r="AI773" s="72"/>
      <c r="AJ773" s="72"/>
      <c r="AK773" s="72"/>
      <c r="AL773" s="72"/>
      <c r="AM773" s="72"/>
      <c r="AN773" s="72"/>
      <c r="AO773" s="72"/>
    </row>
    <row r="774">
      <c r="A774" s="68"/>
      <c r="B774" s="68"/>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c r="AC774" s="72"/>
      <c r="AD774" s="72"/>
      <c r="AE774" s="72"/>
      <c r="AF774" s="72"/>
      <c r="AG774" s="72"/>
      <c r="AH774" s="72"/>
      <c r="AI774" s="72"/>
      <c r="AJ774" s="72"/>
      <c r="AK774" s="72"/>
      <c r="AL774" s="72"/>
      <c r="AM774" s="72"/>
      <c r="AN774" s="72"/>
      <c r="AO774" s="72"/>
    </row>
    <row r="775">
      <c r="A775" s="68"/>
      <c r="B775" s="68"/>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c r="AC775" s="72"/>
      <c r="AD775" s="72"/>
      <c r="AE775" s="72"/>
      <c r="AF775" s="72"/>
      <c r="AG775" s="72"/>
      <c r="AH775" s="72"/>
      <c r="AI775" s="72"/>
      <c r="AJ775" s="72"/>
      <c r="AK775" s="72"/>
      <c r="AL775" s="72"/>
      <c r="AM775" s="72"/>
      <c r="AN775" s="72"/>
      <c r="AO775" s="72"/>
    </row>
    <row r="776">
      <c r="A776" s="68"/>
      <c r="B776" s="68"/>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c r="AC776" s="72"/>
      <c r="AD776" s="72"/>
      <c r="AE776" s="72"/>
      <c r="AF776" s="72"/>
      <c r="AG776" s="72"/>
      <c r="AH776" s="72"/>
      <c r="AI776" s="72"/>
      <c r="AJ776" s="72"/>
      <c r="AK776" s="72"/>
      <c r="AL776" s="72"/>
      <c r="AM776" s="72"/>
      <c r="AN776" s="72"/>
      <c r="AO776" s="72"/>
    </row>
    <row r="777">
      <c r="A777" s="68"/>
      <c r="B777" s="68"/>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c r="AC777" s="72"/>
      <c r="AD777" s="72"/>
      <c r="AE777" s="72"/>
      <c r="AF777" s="72"/>
      <c r="AG777" s="72"/>
      <c r="AH777" s="72"/>
      <c r="AI777" s="72"/>
      <c r="AJ777" s="72"/>
      <c r="AK777" s="72"/>
      <c r="AL777" s="72"/>
      <c r="AM777" s="72"/>
      <c r="AN777" s="72"/>
      <c r="AO777" s="72"/>
    </row>
    <row r="778">
      <c r="A778" s="68"/>
      <c r="B778" s="68"/>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c r="AC778" s="72"/>
      <c r="AD778" s="72"/>
      <c r="AE778" s="72"/>
      <c r="AF778" s="72"/>
      <c r="AG778" s="72"/>
      <c r="AH778" s="72"/>
      <c r="AI778" s="72"/>
      <c r="AJ778" s="72"/>
      <c r="AK778" s="72"/>
      <c r="AL778" s="72"/>
      <c r="AM778" s="72"/>
      <c r="AN778" s="72"/>
      <c r="AO778" s="72"/>
    </row>
    <row r="779">
      <c r="A779" s="68"/>
      <c r="B779" s="68"/>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c r="AC779" s="72"/>
      <c r="AD779" s="72"/>
      <c r="AE779" s="72"/>
      <c r="AF779" s="72"/>
      <c r="AG779" s="72"/>
      <c r="AH779" s="72"/>
      <c r="AI779" s="72"/>
      <c r="AJ779" s="72"/>
      <c r="AK779" s="72"/>
      <c r="AL779" s="72"/>
      <c r="AM779" s="72"/>
      <c r="AN779" s="72"/>
      <c r="AO779" s="72"/>
    </row>
    <row r="780">
      <c r="A780" s="68"/>
      <c r="B780" s="68"/>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row>
    <row r="781">
      <c r="A781" s="68"/>
      <c r="B781" s="68"/>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c r="AC781" s="72"/>
      <c r="AD781" s="72"/>
      <c r="AE781" s="72"/>
      <c r="AF781" s="72"/>
      <c r="AG781" s="72"/>
      <c r="AH781" s="72"/>
      <c r="AI781" s="72"/>
      <c r="AJ781" s="72"/>
      <c r="AK781" s="72"/>
      <c r="AL781" s="72"/>
      <c r="AM781" s="72"/>
      <c r="AN781" s="72"/>
      <c r="AO781" s="72"/>
    </row>
    <row r="782">
      <c r="A782" s="68"/>
      <c r="B782" s="68"/>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c r="AC782" s="72"/>
      <c r="AD782" s="72"/>
      <c r="AE782" s="72"/>
      <c r="AF782" s="72"/>
      <c r="AG782" s="72"/>
      <c r="AH782" s="72"/>
      <c r="AI782" s="72"/>
      <c r="AJ782" s="72"/>
      <c r="AK782" s="72"/>
      <c r="AL782" s="72"/>
      <c r="AM782" s="72"/>
      <c r="AN782" s="72"/>
      <c r="AO782" s="72"/>
    </row>
    <row r="783">
      <c r="A783" s="68"/>
      <c r="B783" s="68"/>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c r="AC783" s="72"/>
      <c r="AD783" s="72"/>
      <c r="AE783" s="72"/>
      <c r="AF783" s="72"/>
      <c r="AG783" s="72"/>
      <c r="AH783" s="72"/>
      <c r="AI783" s="72"/>
      <c r="AJ783" s="72"/>
      <c r="AK783" s="72"/>
      <c r="AL783" s="72"/>
      <c r="AM783" s="72"/>
      <c r="AN783" s="72"/>
      <c r="AO783" s="72"/>
    </row>
    <row r="784">
      <c r="A784" s="68"/>
      <c r="B784" s="68"/>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c r="AC784" s="72"/>
      <c r="AD784" s="72"/>
      <c r="AE784" s="72"/>
      <c r="AF784" s="72"/>
      <c r="AG784" s="72"/>
      <c r="AH784" s="72"/>
      <c r="AI784" s="72"/>
      <c r="AJ784" s="72"/>
      <c r="AK784" s="72"/>
      <c r="AL784" s="72"/>
      <c r="AM784" s="72"/>
      <c r="AN784" s="72"/>
      <c r="AO784" s="72"/>
    </row>
    <row r="785">
      <c r="A785" s="68"/>
      <c r="B785" s="68"/>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c r="AC785" s="72"/>
      <c r="AD785" s="72"/>
      <c r="AE785" s="72"/>
      <c r="AF785" s="72"/>
      <c r="AG785" s="72"/>
      <c r="AH785" s="72"/>
      <c r="AI785" s="72"/>
      <c r="AJ785" s="72"/>
      <c r="AK785" s="72"/>
      <c r="AL785" s="72"/>
      <c r="AM785" s="72"/>
      <c r="AN785" s="72"/>
      <c r="AO785" s="72"/>
    </row>
    <row r="786">
      <c r="A786" s="68"/>
      <c r="B786" s="68"/>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c r="AC786" s="72"/>
      <c r="AD786" s="72"/>
      <c r="AE786" s="72"/>
      <c r="AF786" s="72"/>
      <c r="AG786" s="72"/>
      <c r="AH786" s="72"/>
      <c r="AI786" s="72"/>
      <c r="AJ786" s="72"/>
      <c r="AK786" s="72"/>
      <c r="AL786" s="72"/>
      <c r="AM786" s="72"/>
      <c r="AN786" s="72"/>
      <c r="AO786" s="72"/>
    </row>
    <row r="787">
      <c r="A787" s="68"/>
      <c r="B787" s="68"/>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row>
    <row r="788">
      <c r="A788" s="68"/>
      <c r="B788" s="68"/>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c r="AC788" s="72"/>
      <c r="AD788" s="72"/>
      <c r="AE788" s="72"/>
      <c r="AF788" s="72"/>
      <c r="AG788" s="72"/>
      <c r="AH788" s="72"/>
      <c r="AI788" s="72"/>
      <c r="AJ788" s="72"/>
      <c r="AK788" s="72"/>
      <c r="AL788" s="72"/>
      <c r="AM788" s="72"/>
      <c r="AN788" s="72"/>
      <c r="AO788" s="72"/>
    </row>
    <row r="789">
      <c r="A789" s="68"/>
      <c r="B789" s="68"/>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c r="AC789" s="72"/>
      <c r="AD789" s="72"/>
      <c r="AE789" s="72"/>
      <c r="AF789" s="72"/>
      <c r="AG789" s="72"/>
      <c r="AH789" s="72"/>
      <c r="AI789" s="72"/>
      <c r="AJ789" s="72"/>
      <c r="AK789" s="72"/>
      <c r="AL789" s="72"/>
      <c r="AM789" s="72"/>
      <c r="AN789" s="72"/>
      <c r="AO789" s="72"/>
    </row>
    <row r="790">
      <c r="A790" s="68"/>
      <c r="B790" s="68"/>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c r="AC790" s="72"/>
      <c r="AD790" s="72"/>
      <c r="AE790" s="72"/>
      <c r="AF790" s="72"/>
      <c r="AG790" s="72"/>
      <c r="AH790" s="72"/>
      <c r="AI790" s="72"/>
      <c r="AJ790" s="72"/>
      <c r="AK790" s="72"/>
      <c r="AL790" s="72"/>
      <c r="AM790" s="72"/>
      <c r="AN790" s="72"/>
      <c r="AO790" s="72"/>
    </row>
    <row r="791">
      <c r="A791" s="68"/>
      <c r="B791" s="68"/>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c r="AC791" s="72"/>
      <c r="AD791" s="72"/>
      <c r="AE791" s="72"/>
      <c r="AF791" s="72"/>
      <c r="AG791" s="72"/>
      <c r="AH791" s="72"/>
      <c r="AI791" s="72"/>
      <c r="AJ791" s="72"/>
      <c r="AK791" s="72"/>
      <c r="AL791" s="72"/>
      <c r="AM791" s="72"/>
      <c r="AN791" s="72"/>
      <c r="AO791" s="72"/>
    </row>
    <row r="792">
      <c r="A792" s="68"/>
      <c r="B792" s="68"/>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c r="AC792" s="72"/>
      <c r="AD792" s="72"/>
      <c r="AE792" s="72"/>
      <c r="AF792" s="72"/>
      <c r="AG792" s="72"/>
      <c r="AH792" s="72"/>
      <c r="AI792" s="72"/>
      <c r="AJ792" s="72"/>
      <c r="AK792" s="72"/>
      <c r="AL792" s="72"/>
      <c r="AM792" s="72"/>
      <c r="AN792" s="72"/>
      <c r="AO792" s="72"/>
    </row>
    <row r="793">
      <c r="A793" s="68"/>
      <c r="B793" s="68"/>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c r="AC793" s="72"/>
      <c r="AD793" s="72"/>
      <c r="AE793" s="72"/>
      <c r="AF793" s="72"/>
      <c r="AG793" s="72"/>
      <c r="AH793" s="72"/>
      <c r="AI793" s="72"/>
      <c r="AJ793" s="72"/>
      <c r="AK793" s="72"/>
      <c r="AL793" s="72"/>
      <c r="AM793" s="72"/>
      <c r="AN793" s="72"/>
      <c r="AO793" s="72"/>
    </row>
    <row r="794">
      <c r="A794" s="68"/>
      <c r="B794" s="68"/>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row>
    <row r="795">
      <c r="A795" s="68"/>
      <c r="B795" s="68"/>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row>
    <row r="796">
      <c r="A796" s="68"/>
      <c r="B796" s="68"/>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c r="AC796" s="72"/>
      <c r="AD796" s="72"/>
      <c r="AE796" s="72"/>
      <c r="AF796" s="72"/>
      <c r="AG796" s="72"/>
      <c r="AH796" s="72"/>
      <c r="AI796" s="72"/>
      <c r="AJ796" s="72"/>
      <c r="AK796" s="72"/>
      <c r="AL796" s="72"/>
      <c r="AM796" s="72"/>
      <c r="AN796" s="72"/>
      <c r="AO796" s="72"/>
    </row>
    <row r="797">
      <c r="A797" s="68"/>
      <c r="B797" s="68"/>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row>
    <row r="798">
      <c r="A798" s="68"/>
      <c r="B798" s="68"/>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row>
    <row r="799">
      <c r="A799" s="68"/>
      <c r="B799" s="68"/>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c r="AC799" s="72"/>
      <c r="AD799" s="72"/>
      <c r="AE799" s="72"/>
      <c r="AF799" s="72"/>
      <c r="AG799" s="72"/>
      <c r="AH799" s="72"/>
      <c r="AI799" s="72"/>
      <c r="AJ799" s="72"/>
      <c r="AK799" s="72"/>
      <c r="AL799" s="72"/>
      <c r="AM799" s="72"/>
      <c r="AN799" s="72"/>
      <c r="AO799" s="72"/>
    </row>
    <row r="800">
      <c r="A800" s="68"/>
      <c r="B800" s="68"/>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c r="AC800" s="72"/>
      <c r="AD800" s="72"/>
      <c r="AE800" s="72"/>
      <c r="AF800" s="72"/>
      <c r="AG800" s="72"/>
      <c r="AH800" s="72"/>
      <c r="AI800" s="72"/>
      <c r="AJ800" s="72"/>
      <c r="AK800" s="72"/>
      <c r="AL800" s="72"/>
      <c r="AM800" s="72"/>
      <c r="AN800" s="72"/>
      <c r="AO800" s="72"/>
    </row>
    <row r="801">
      <c r="A801" s="68"/>
      <c r="B801" s="68"/>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c r="AC801" s="72"/>
      <c r="AD801" s="72"/>
      <c r="AE801" s="72"/>
      <c r="AF801" s="72"/>
      <c r="AG801" s="72"/>
      <c r="AH801" s="72"/>
      <c r="AI801" s="72"/>
      <c r="AJ801" s="72"/>
      <c r="AK801" s="72"/>
      <c r="AL801" s="72"/>
      <c r="AM801" s="72"/>
      <c r="AN801" s="72"/>
      <c r="AO801" s="72"/>
    </row>
    <row r="802">
      <c r="A802" s="68"/>
      <c r="B802" s="68"/>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c r="AC802" s="72"/>
      <c r="AD802" s="72"/>
      <c r="AE802" s="72"/>
      <c r="AF802" s="72"/>
      <c r="AG802" s="72"/>
      <c r="AH802" s="72"/>
      <c r="AI802" s="72"/>
      <c r="AJ802" s="72"/>
      <c r="AK802" s="72"/>
      <c r="AL802" s="72"/>
      <c r="AM802" s="72"/>
      <c r="AN802" s="72"/>
      <c r="AO802" s="72"/>
    </row>
    <row r="803">
      <c r="A803" s="68"/>
      <c r="B803" s="68"/>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c r="AC803" s="72"/>
      <c r="AD803" s="72"/>
      <c r="AE803" s="72"/>
      <c r="AF803" s="72"/>
      <c r="AG803" s="72"/>
      <c r="AH803" s="72"/>
      <c r="AI803" s="72"/>
      <c r="AJ803" s="72"/>
      <c r="AK803" s="72"/>
      <c r="AL803" s="72"/>
      <c r="AM803" s="72"/>
      <c r="AN803" s="72"/>
      <c r="AO803" s="72"/>
    </row>
    <row r="804">
      <c r="A804" s="68"/>
      <c r="B804" s="68"/>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c r="AC804" s="72"/>
      <c r="AD804" s="72"/>
      <c r="AE804" s="72"/>
      <c r="AF804" s="72"/>
      <c r="AG804" s="72"/>
      <c r="AH804" s="72"/>
      <c r="AI804" s="72"/>
      <c r="AJ804" s="72"/>
      <c r="AK804" s="72"/>
      <c r="AL804" s="72"/>
      <c r="AM804" s="72"/>
      <c r="AN804" s="72"/>
      <c r="AO804" s="72"/>
    </row>
    <row r="805">
      <c r="A805" s="68"/>
      <c r="B805" s="68"/>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c r="AC805" s="72"/>
      <c r="AD805" s="72"/>
      <c r="AE805" s="72"/>
      <c r="AF805" s="72"/>
      <c r="AG805" s="72"/>
      <c r="AH805" s="72"/>
      <c r="AI805" s="72"/>
      <c r="AJ805" s="72"/>
      <c r="AK805" s="72"/>
      <c r="AL805" s="72"/>
      <c r="AM805" s="72"/>
      <c r="AN805" s="72"/>
      <c r="AO805" s="72"/>
    </row>
    <row r="806">
      <c r="A806" s="68"/>
      <c r="B806" s="68"/>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c r="AC806" s="72"/>
      <c r="AD806" s="72"/>
      <c r="AE806" s="72"/>
      <c r="AF806" s="72"/>
      <c r="AG806" s="72"/>
      <c r="AH806" s="72"/>
      <c r="AI806" s="72"/>
      <c r="AJ806" s="72"/>
      <c r="AK806" s="72"/>
      <c r="AL806" s="72"/>
      <c r="AM806" s="72"/>
      <c r="AN806" s="72"/>
      <c r="AO806" s="72"/>
    </row>
    <row r="807">
      <c r="A807" s="68"/>
      <c r="B807" s="68"/>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c r="AC807" s="72"/>
      <c r="AD807" s="72"/>
      <c r="AE807" s="72"/>
      <c r="AF807" s="72"/>
      <c r="AG807" s="72"/>
      <c r="AH807" s="72"/>
      <c r="AI807" s="72"/>
      <c r="AJ807" s="72"/>
      <c r="AK807" s="72"/>
      <c r="AL807" s="72"/>
      <c r="AM807" s="72"/>
      <c r="AN807" s="72"/>
      <c r="AO807" s="72"/>
    </row>
    <row r="808">
      <c r="A808" s="68"/>
      <c r="B808" s="68"/>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c r="AC808" s="72"/>
      <c r="AD808" s="72"/>
      <c r="AE808" s="72"/>
      <c r="AF808" s="72"/>
      <c r="AG808" s="72"/>
      <c r="AH808" s="72"/>
      <c r="AI808" s="72"/>
      <c r="AJ808" s="72"/>
      <c r="AK808" s="72"/>
      <c r="AL808" s="72"/>
      <c r="AM808" s="72"/>
      <c r="AN808" s="72"/>
      <c r="AO808" s="72"/>
    </row>
    <row r="809">
      <c r="A809" s="68"/>
      <c r="B809" s="68"/>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c r="AC809" s="72"/>
      <c r="AD809" s="72"/>
      <c r="AE809" s="72"/>
      <c r="AF809" s="72"/>
      <c r="AG809" s="72"/>
      <c r="AH809" s="72"/>
      <c r="AI809" s="72"/>
      <c r="AJ809" s="72"/>
      <c r="AK809" s="72"/>
      <c r="AL809" s="72"/>
      <c r="AM809" s="72"/>
      <c r="AN809" s="72"/>
      <c r="AO809" s="72"/>
    </row>
    <row r="810">
      <c r="A810" s="68"/>
      <c r="B810" s="68"/>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c r="AC810" s="72"/>
      <c r="AD810" s="72"/>
      <c r="AE810" s="72"/>
      <c r="AF810" s="72"/>
      <c r="AG810" s="72"/>
      <c r="AH810" s="72"/>
      <c r="AI810" s="72"/>
      <c r="AJ810" s="72"/>
      <c r="AK810" s="72"/>
      <c r="AL810" s="72"/>
      <c r="AM810" s="72"/>
      <c r="AN810" s="72"/>
      <c r="AO810" s="72"/>
    </row>
    <row r="811">
      <c r="A811" s="68"/>
      <c r="B811" s="68"/>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c r="AC811" s="72"/>
      <c r="AD811" s="72"/>
      <c r="AE811" s="72"/>
      <c r="AF811" s="72"/>
      <c r="AG811" s="72"/>
      <c r="AH811" s="72"/>
      <c r="AI811" s="72"/>
      <c r="AJ811" s="72"/>
      <c r="AK811" s="72"/>
      <c r="AL811" s="72"/>
      <c r="AM811" s="72"/>
      <c r="AN811" s="72"/>
      <c r="AO811" s="72"/>
    </row>
    <row r="812">
      <c r="A812" s="68"/>
      <c r="B812" s="68"/>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c r="AC812" s="72"/>
      <c r="AD812" s="72"/>
      <c r="AE812" s="72"/>
      <c r="AF812" s="72"/>
      <c r="AG812" s="72"/>
      <c r="AH812" s="72"/>
      <c r="AI812" s="72"/>
      <c r="AJ812" s="72"/>
      <c r="AK812" s="72"/>
      <c r="AL812" s="72"/>
      <c r="AM812" s="72"/>
      <c r="AN812" s="72"/>
      <c r="AO812" s="72"/>
    </row>
    <row r="813">
      <c r="A813" s="68"/>
      <c r="B813" s="68"/>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c r="AC813" s="72"/>
      <c r="AD813" s="72"/>
      <c r="AE813" s="72"/>
      <c r="AF813" s="72"/>
      <c r="AG813" s="72"/>
      <c r="AH813" s="72"/>
      <c r="AI813" s="72"/>
      <c r="AJ813" s="72"/>
      <c r="AK813" s="72"/>
      <c r="AL813" s="72"/>
      <c r="AM813" s="72"/>
      <c r="AN813" s="72"/>
      <c r="AO813" s="72"/>
    </row>
    <row r="814">
      <c r="A814" s="68"/>
      <c r="B814" s="68"/>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c r="AC814" s="72"/>
      <c r="AD814" s="72"/>
      <c r="AE814" s="72"/>
      <c r="AF814" s="72"/>
      <c r="AG814" s="72"/>
      <c r="AH814" s="72"/>
      <c r="AI814" s="72"/>
      <c r="AJ814" s="72"/>
      <c r="AK814" s="72"/>
      <c r="AL814" s="72"/>
      <c r="AM814" s="72"/>
      <c r="AN814" s="72"/>
      <c r="AO814" s="72"/>
    </row>
    <row r="815">
      <c r="A815" s="68"/>
      <c r="B815" s="68"/>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c r="AC815" s="72"/>
      <c r="AD815" s="72"/>
      <c r="AE815" s="72"/>
      <c r="AF815" s="72"/>
      <c r="AG815" s="72"/>
      <c r="AH815" s="72"/>
      <c r="AI815" s="72"/>
      <c r="AJ815" s="72"/>
      <c r="AK815" s="72"/>
      <c r="AL815" s="72"/>
      <c r="AM815" s="72"/>
      <c r="AN815" s="72"/>
      <c r="AO815" s="72"/>
    </row>
    <row r="816">
      <c r="A816" s="68"/>
      <c r="B816" s="68"/>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c r="AC816" s="72"/>
      <c r="AD816" s="72"/>
      <c r="AE816" s="72"/>
      <c r="AF816" s="72"/>
      <c r="AG816" s="72"/>
      <c r="AH816" s="72"/>
      <c r="AI816" s="72"/>
      <c r="AJ816" s="72"/>
      <c r="AK816" s="72"/>
      <c r="AL816" s="72"/>
      <c r="AM816" s="72"/>
      <c r="AN816" s="72"/>
      <c r="AO816" s="72"/>
    </row>
    <row r="817">
      <c r="A817" s="68"/>
      <c r="B817" s="68"/>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c r="AC817" s="72"/>
      <c r="AD817" s="72"/>
      <c r="AE817" s="72"/>
      <c r="AF817" s="72"/>
      <c r="AG817" s="72"/>
      <c r="AH817" s="72"/>
      <c r="AI817" s="72"/>
      <c r="AJ817" s="72"/>
      <c r="AK817" s="72"/>
      <c r="AL817" s="72"/>
      <c r="AM817" s="72"/>
      <c r="AN817" s="72"/>
      <c r="AO817" s="72"/>
    </row>
    <row r="818">
      <c r="A818" s="68"/>
      <c r="B818" s="68"/>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c r="AC818" s="72"/>
      <c r="AD818" s="72"/>
      <c r="AE818" s="72"/>
      <c r="AF818" s="72"/>
      <c r="AG818" s="72"/>
      <c r="AH818" s="72"/>
      <c r="AI818" s="72"/>
      <c r="AJ818" s="72"/>
      <c r="AK818" s="72"/>
      <c r="AL818" s="72"/>
      <c r="AM818" s="72"/>
      <c r="AN818" s="72"/>
      <c r="AO818" s="72"/>
    </row>
    <row r="819">
      <c r="A819" s="68"/>
      <c r="B819" s="68"/>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c r="AC819" s="72"/>
      <c r="AD819" s="72"/>
      <c r="AE819" s="72"/>
      <c r="AF819" s="72"/>
      <c r="AG819" s="72"/>
      <c r="AH819" s="72"/>
      <c r="AI819" s="72"/>
      <c r="AJ819" s="72"/>
      <c r="AK819" s="72"/>
      <c r="AL819" s="72"/>
      <c r="AM819" s="72"/>
      <c r="AN819" s="72"/>
      <c r="AO819" s="72"/>
    </row>
    <row r="820">
      <c r="A820" s="68"/>
      <c r="B820" s="68"/>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c r="AC820" s="72"/>
      <c r="AD820" s="72"/>
      <c r="AE820" s="72"/>
      <c r="AF820" s="72"/>
      <c r="AG820" s="72"/>
      <c r="AH820" s="72"/>
      <c r="AI820" s="72"/>
      <c r="AJ820" s="72"/>
      <c r="AK820" s="72"/>
      <c r="AL820" s="72"/>
      <c r="AM820" s="72"/>
      <c r="AN820" s="72"/>
      <c r="AO820" s="72"/>
    </row>
    <row r="821">
      <c r="A821" s="68"/>
      <c r="B821" s="68"/>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row>
    <row r="822">
      <c r="A822" s="68"/>
      <c r="B822" s="68"/>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c r="AC822" s="72"/>
      <c r="AD822" s="72"/>
      <c r="AE822" s="72"/>
      <c r="AF822" s="72"/>
      <c r="AG822" s="72"/>
      <c r="AH822" s="72"/>
      <c r="AI822" s="72"/>
      <c r="AJ822" s="72"/>
      <c r="AK822" s="72"/>
      <c r="AL822" s="72"/>
      <c r="AM822" s="72"/>
      <c r="AN822" s="72"/>
      <c r="AO822" s="72"/>
    </row>
    <row r="823">
      <c r="A823" s="68"/>
      <c r="B823" s="68"/>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c r="AC823" s="72"/>
      <c r="AD823" s="72"/>
      <c r="AE823" s="72"/>
      <c r="AF823" s="72"/>
      <c r="AG823" s="72"/>
      <c r="AH823" s="72"/>
      <c r="AI823" s="72"/>
      <c r="AJ823" s="72"/>
      <c r="AK823" s="72"/>
      <c r="AL823" s="72"/>
      <c r="AM823" s="72"/>
      <c r="AN823" s="72"/>
      <c r="AO823" s="72"/>
    </row>
    <row r="824">
      <c r="A824" s="68"/>
      <c r="B824" s="68"/>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c r="AC824" s="72"/>
      <c r="AD824" s="72"/>
      <c r="AE824" s="72"/>
      <c r="AF824" s="72"/>
      <c r="AG824" s="72"/>
      <c r="AH824" s="72"/>
      <c r="AI824" s="72"/>
      <c r="AJ824" s="72"/>
      <c r="AK824" s="72"/>
      <c r="AL824" s="72"/>
      <c r="AM824" s="72"/>
      <c r="AN824" s="72"/>
      <c r="AO824" s="72"/>
    </row>
    <row r="825">
      <c r="A825" s="68"/>
      <c r="B825" s="68"/>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c r="AC825" s="72"/>
      <c r="AD825" s="72"/>
      <c r="AE825" s="72"/>
      <c r="AF825" s="72"/>
      <c r="AG825" s="72"/>
      <c r="AH825" s="72"/>
      <c r="AI825" s="72"/>
      <c r="AJ825" s="72"/>
      <c r="AK825" s="72"/>
      <c r="AL825" s="72"/>
      <c r="AM825" s="72"/>
      <c r="AN825" s="72"/>
      <c r="AO825" s="72"/>
    </row>
    <row r="826">
      <c r="A826" s="68"/>
      <c r="B826" s="68"/>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c r="AC826" s="72"/>
      <c r="AD826" s="72"/>
      <c r="AE826" s="72"/>
      <c r="AF826" s="72"/>
      <c r="AG826" s="72"/>
      <c r="AH826" s="72"/>
      <c r="AI826" s="72"/>
      <c r="AJ826" s="72"/>
      <c r="AK826" s="72"/>
      <c r="AL826" s="72"/>
      <c r="AM826" s="72"/>
      <c r="AN826" s="72"/>
      <c r="AO826" s="72"/>
    </row>
    <row r="827">
      <c r="A827" s="68"/>
      <c r="B827" s="68"/>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c r="AC827" s="72"/>
      <c r="AD827" s="72"/>
      <c r="AE827" s="72"/>
      <c r="AF827" s="72"/>
      <c r="AG827" s="72"/>
      <c r="AH827" s="72"/>
      <c r="AI827" s="72"/>
      <c r="AJ827" s="72"/>
      <c r="AK827" s="72"/>
      <c r="AL827" s="72"/>
      <c r="AM827" s="72"/>
      <c r="AN827" s="72"/>
      <c r="AO827" s="72"/>
    </row>
    <row r="828">
      <c r="A828" s="68"/>
      <c r="B828" s="68"/>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c r="AC828" s="72"/>
      <c r="AD828" s="72"/>
      <c r="AE828" s="72"/>
      <c r="AF828" s="72"/>
      <c r="AG828" s="72"/>
      <c r="AH828" s="72"/>
      <c r="AI828" s="72"/>
      <c r="AJ828" s="72"/>
      <c r="AK828" s="72"/>
      <c r="AL828" s="72"/>
      <c r="AM828" s="72"/>
      <c r="AN828" s="72"/>
      <c r="AO828" s="72"/>
    </row>
    <row r="829">
      <c r="A829" s="68"/>
      <c r="B829" s="68"/>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c r="AC829" s="72"/>
      <c r="AD829" s="72"/>
      <c r="AE829" s="72"/>
      <c r="AF829" s="72"/>
      <c r="AG829" s="72"/>
      <c r="AH829" s="72"/>
      <c r="AI829" s="72"/>
      <c r="AJ829" s="72"/>
      <c r="AK829" s="72"/>
      <c r="AL829" s="72"/>
      <c r="AM829" s="72"/>
      <c r="AN829" s="72"/>
      <c r="AO829" s="72"/>
    </row>
    <row r="830">
      <c r="A830" s="68"/>
      <c r="B830" s="68"/>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c r="AC830" s="72"/>
      <c r="AD830" s="72"/>
      <c r="AE830" s="72"/>
      <c r="AF830" s="72"/>
      <c r="AG830" s="72"/>
      <c r="AH830" s="72"/>
      <c r="AI830" s="72"/>
      <c r="AJ830" s="72"/>
      <c r="AK830" s="72"/>
      <c r="AL830" s="72"/>
      <c r="AM830" s="72"/>
      <c r="AN830" s="72"/>
      <c r="AO830" s="72"/>
    </row>
    <row r="831">
      <c r="A831" s="68"/>
      <c r="B831" s="68"/>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c r="AC831" s="72"/>
      <c r="AD831" s="72"/>
      <c r="AE831" s="72"/>
      <c r="AF831" s="72"/>
      <c r="AG831" s="72"/>
      <c r="AH831" s="72"/>
      <c r="AI831" s="72"/>
      <c r="AJ831" s="72"/>
      <c r="AK831" s="72"/>
      <c r="AL831" s="72"/>
      <c r="AM831" s="72"/>
      <c r="AN831" s="72"/>
      <c r="AO831" s="72"/>
    </row>
    <row r="832">
      <c r="A832" s="68"/>
      <c r="B832" s="68"/>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c r="AC832" s="72"/>
      <c r="AD832" s="72"/>
      <c r="AE832" s="72"/>
      <c r="AF832" s="72"/>
      <c r="AG832" s="72"/>
      <c r="AH832" s="72"/>
      <c r="AI832" s="72"/>
      <c r="AJ832" s="72"/>
      <c r="AK832" s="72"/>
      <c r="AL832" s="72"/>
      <c r="AM832" s="72"/>
      <c r="AN832" s="72"/>
      <c r="AO832" s="72"/>
    </row>
    <row r="833">
      <c r="A833" s="68"/>
      <c r="B833" s="68"/>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c r="AC833" s="72"/>
      <c r="AD833" s="72"/>
      <c r="AE833" s="72"/>
      <c r="AF833" s="72"/>
      <c r="AG833" s="72"/>
      <c r="AH833" s="72"/>
      <c r="AI833" s="72"/>
      <c r="AJ833" s="72"/>
      <c r="AK833" s="72"/>
      <c r="AL833" s="72"/>
      <c r="AM833" s="72"/>
      <c r="AN833" s="72"/>
      <c r="AO833" s="72"/>
    </row>
    <row r="834">
      <c r="A834" s="68"/>
      <c r="B834" s="68"/>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c r="AC834" s="72"/>
      <c r="AD834" s="72"/>
      <c r="AE834" s="72"/>
      <c r="AF834" s="72"/>
      <c r="AG834" s="72"/>
      <c r="AH834" s="72"/>
      <c r="AI834" s="72"/>
      <c r="AJ834" s="72"/>
      <c r="AK834" s="72"/>
      <c r="AL834" s="72"/>
      <c r="AM834" s="72"/>
      <c r="AN834" s="72"/>
      <c r="AO834" s="72"/>
    </row>
    <row r="835">
      <c r="A835" s="68"/>
      <c r="B835" s="68"/>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c r="AC835" s="72"/>
      <c r="AD835" s="72"/>
      <c r="AE835" s="72"/>
      <c r="AF835" s="72"/>
      <c r="AG835" s="72"/>
      <c r="AH835" s="72"/>
      <c r="AI835" s="72"/>
      <c r="AJ835" s="72"/>
      <c r="AK835" s="72"/>
      <c r="AL835" s="72"/>
      <c r="AM835" s="72"/>
      <c r="AN835" s="72"/>
      <c r="AO835" s="72"/>
    </row>
    <row r="836">
      <c r="A836" s="68"/>
      <c r="B836" s="68"/>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c r="AC836" s="72"/>
      <c r="AD836" s="72"/>
      <c r="AE836" s="72"/>
      <c r="AF836" s="72"/>
      <c r="AG836" s="72"/>
      <c r="AH836" s="72"/>
      <c r="AI836" s="72"/>
      <c r="AJ836" s="72"/>
      <c r="AK836" s="72"/>
      <c r="AL836" s="72"/>
      <c r="AM836" s="72"/>
      <c r="AN836" s="72"/>
      <c r="AO836" s="72"/>
    </row>
    <row r="837">
      <c r="A837" s="68"/>
      <c r="B837" s="68"/>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c r="AC837" s="72"/>
      <c r="AD837" s="72"/>
      <c r="AE837" s="72"/>
      <c r="AF837" s="72"/>
      <c r="AG837" s="72"/>
      <c r="AH837" s="72"/>
      <c r="AI837" s="72"/>
      <c r="AJ837" s="72"/>
      <c r="AK837" s="72"/>
      <c r="AL837" s="72"/>
      <c r="AM837" s="72"/>
      <c r="AN837" s="72"/>
      <c r="AO837" s="72"/>
    </row>
    <row r="838">
      <c r="A838" s="68"/>
      <c r="B838" s="68"/>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c r="AC838" s="72"/>
      <c r="AD838" s="72"/>
      <c r="AE838" s="72"/>
      <c r="AF838" s="72"/>
      <c r="AG838" s="72"/>
      <c r="AH838" s="72"/>
      <c r="AI838" s="72"/>
      <c r="AJ838" s="72"/>
      <c r="AK838" s="72"/>
      <c r="AL838" s="72"/>
      <c r="AM838" s="72"/>
      <c r="AN838" s="72"/>
      <c r="AO838" s="72"/>
    </row>
    <row r="839">
      <c r="A839" s="68"/>
      <c r="B839" s="68"/>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c r="AC839" s="72"/>
      <c r="AD839" s="72"/>
      <c r="AE839" s="72"/>
      <c r="AF839" s="72"/>
      <c r="AG839" s="72"/>
      <c r="AH839" s="72"/>
      <c r="AI839" s="72"/>
      <c r="AJ839" s="72"/>
      <c r="AK839" s="72"/>
      <c r="AL839" s="72"/>
      <c r="AM839" s="72"/>
      <c r="AN839" s="72"/>
      <c r="AO839" s="72"/>
    </row>
    <row r="840">
      <c r="A840" s="68"/>
      <c r="B840" s="68"/>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c r="AC840" s="72"/>
      <c r="AD840" s="72"/>
      <c r="AE840" s="72"/>
      <c r="AF840" s="72"/>
      <c r="AG840" s="72"/>
      <c r="AH840" s="72"/>
      <c r="AI840" s="72"/>
      <c r="AJ840" s="72"/>
      <c r="AK840" s="72"/>
      <c r="AL840" s="72"/>
      <c r="AM840" s="72"/>
      <c r="AN840" s="72"/>
      <c r="AO840" s="72"/>
    </row>
    <row r="841">
      <c r="A841" s="68"/>
      <c r="B841" s="68"/>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c r="AC841" s="72"/>
      <c r="AD841" s="72"/>
      <c r="AE841" s="72"/>
      <c r="AF841" s="72"/>
      <c r="AG841" s="72"/>
      <c r="AH841" s="72"/>
      <c r="AI841" s="72"/>
      <c r="AJ841" s="72"/>
      <c r="AK841" s="72"/>
      <c r="AL841" s="72"/>
      <c r="AM841" s="72"/>
      <c r="AN841" s="72"/>
      <c r="AO841" s="72"/>
    </row>
    <row r="842">
      <c r="A842" s="68"/>
      <c r="B842" s="68"/>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c r="AC842" s="72"/>
      <c r="AD842" s="72"/>
      <c r="AE842" s="72"/>
      <c r="AF842" s="72"/>
      <c r="AG842" s="72"/>
      <c r="AH842" s="72"/>
      <c r="AI842" s="72"/>
      <c r="AJ842" s="72"/>
      <c r="AK842" s="72"/>
      <c r="AL842" s="72"/>
      <c r="AM842" s="72"/>
      <c r="AN842" s="72"/>
      <c r="AO842" s="72"/>
    </row>
    <row r="843">
      <c r="A843" s="68"/>
      <c r="B843" s="68"/>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c r="AC843" s="72"/>
      <c r="AD843" s="72"/>
      <c r="AE843" s="72"/>
      <c r="AF843" s="72"/>
      <c r="AG843" s="72"/>
      <c r="AH843" s="72"/>
      <c r="AI843" s="72"/>
      <c r="AJ843" s="72"/>
      <c r="AK843" s="72"/>
      <c r="AL843" s="72"/>
      <c r="AM843" s="72"/>
      <c r="AN843" s="72"/>
      <c r="AO843" s="72"/>
    </row>
    <row r="844">
      <c r="A844" s="68"/>
      <c r="B844" s="68"/>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c r="AC844" s="72"/>
      <c r="AD844" s="72"/>
      <c r="AE844" s="72"/>
      <c r="AF844" s="72"/>
      <c r="AG844" s="72"/>
      <c r="AH844" s="72"/>
      <c r="AI844" s="72"/>
      <c r="AJ844" s="72"/>
      <c r="AK844" s="72"/>
      <c r="AL844" s="72"/>
      <c r="AM844" s="72"/>
      <c r="AN844" s="72"/>
      <c r="AO844" s="72"/>
    </row>
    <row r="845">
      <c r="A845" s="68"/>
      <c r="B845" s="68"/>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c r="AC845" s="72"/>
      <c r="AD845" s="72"/>
      <c r="AE845" s="72"/>
      <c r="AF845" s="72"/>
      <c r="AG845" s="72"/>
      <c r="AH845" s="72"/>
      <c r="AI845" s="72"/>
      <c r="AJ845" s="72"/>
      <c r="AK845" s="72"/>
      <c r="AL845" s="72"/>
      <c r="AM845" s="72"/>
      <c r="AN845" s="72"/>
      <c r="AO845" s="72"/>
    </row>
    <row r="846">
      <c r="A846" s="68"/>
      <c r="B846" s="68"/>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c r="AC846" s="72"/>
      <c r="AD846" s="72"/>
      <c r="AE846" s="72"/>
      <c r="AF846" s="72"/>
      <c r="AG846" s="72"/>
      <c r="AH846" s="72"/>
      <c r="AI846" s="72"/>
      <c r="AJ846" s="72"/>
      <c r="AK846" s="72"/>
      <c r="AL846" s="72"/>
      <c r="AM846" s="72"/>
      <c r="AN846" s="72"/>
      <c r="AO846" s="72"/>
    </row>
    <row r="847">
      <c r="A847" s="68"/>
      <c r="B847" s="68"/>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c r="AC847" s="72"/>
      <c r="AD847" s="72"/>
      <c r="AE847" s="72"/>
      <c r="AF847" s="72"/>
      <c r="AG847" s="72"/>
      <c r="AH847" s="72"/>
      <c r="AI847" s="72"/>
      <c r="AJ847" s="72"/>
      <c r="AK847" s="72"/>
      <c r="AL847" s="72"/>
      <c r="AM847" s="72"/>
      <c r="AN847" s="72"/>
      <c r="AO847" s="72"/>
    </row>
    <row r="848">
      <c r="A848" s="68"/>
      <c r="B848" s="68"/>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c r="AC848" s="72"/>
      <c r="AD848" s="72"/>
      <c r="AE848" s="72"/>
      <c r="AF848" s="72"/>
      <c r="AG848" s="72"/>
      <c r="AH848" s="72"/>
      <c r="AI848" s="72"/>
      <c r="AJ848" s="72"/>
      <c r="AK848" s="72"/>
      <c r="AL848" s="72"/>
      <c r="AM848" s="72"/>
      <c r="AN848" s="72"/>
      <c r="AO848" s="72"/>
    </row>
    <row r="849">
      <c r="A849" s="68"/>
      <c r="B849" s="68"/>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c r="AC849" s="72"/>
      <c r="AD849" s="72"/>
      <c r="AE849" s="72"/>
      <c r="AF849" s="72"/>
      <c r="AG849" s="72"/>
      <c r="AH849" s="72"/>
      <c r="AI849" s="72"/>
      <c r="AJ849" s="72"/>
      <c r="AK849" s="72"/>
      <c r="AL849" s="72"/>
      <c r="AM849" s="72"/>
      <c r="AN849" s="72"/>
      <c r="AO849" s="72"/>
    </row>
    <row r="850">
      <c r="A850" s="68"/>
      <c r="B850" s="68"/>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c r="AC850" s="72"/>
      <c r="AD850" s="72"/>
      <c r="AE850" s="72"/>
      <c r="AF850" s="72"/>
      <c r="AG850" s="72"/>
      <c r="AH850" s="72"/>
      <c r="AI850" s="72"/>
      <c r="AJ850" s="72"/>
      <c r="AK850" s="72"/>
      <c r="AL850" s="72"/>
      <c r="AM850" s="72"/>
      <c r="AN850" s="72"/>
      <c r="AO850" s="72"/>
    </row>
    <row r="851">
      <c r="A851" s="68"/>
      <c r="B851" s="68"/>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c r="AC851" s="72"/>
      <c r="AD851" s="72"/>
      <c r="AE851" s="72"/>
      <c r="AF851" s="72"/>
      <c r="AG851" s="72"/>
      <c r="AH851" s="72"/>
      <c r="AI851" s="72"/>
      <c r="AJ851" s="72"/>
      <c r="AK851" s="72"/>
      <c r="AL851" s="72"/>
      <c r="AM851" s="72"/>
      <c r="AN851" s="72"/>
      <c r="AO851" s="72"/>
    </row>
    <row r="852">
      <c r="A852" s="68"/>
      <c r="B852" s="68"/>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c r="AC852" s="72"/>
      <c r="AD852" s="72"/>
      <c r="AE852" s="72"/>
      <c r="AF852" s="72"/>
      <c r="AG852" s="72"/>
      <c r="AH852" s="72"/>
      <c r="AI852" s="72"/>
      <c r="AJ852" s="72"/>
      <c r="AK852" s="72"/>
      <c r="AL852" s="72"/>
      <c r="AM852" s="72"/>
      <c r="AN852" s="72"/>
      <c r="AO852" s="72"/>
    </row>
    <row r="853">
      <c r="A853" s="68"/>
      <c r="B853" s="68"/>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c r="AC853" s="72"/>
      <c r="AD853" s="72"/>
      <c r="AE853" s="72"/>
      <c r="AF853" s="72"/>
      <c r="AG853" s="72"/>
      <c r="AH853" s="72"/>
      <c r="AI853" s="72"/>
      <c r="AJ853" s="72"/>
      <c r="AK853" s="72"/>
      <c r="AL853" s="72"/>
      <c r="AM853" s="72"/>
      <c r="AN853" s="72"/>
      <c r="AO853" s="72"/>
    </row>
    <row r="854">
      <c r="A854" s="68"/>
      <c r="B854" s="68"/>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c r="AC854" s="72"/>
      <c r="AD854" s="72"/>
      <c r="AE854" s="72"/>
      <c r="AF854" s="72"/>
      <c r="AG854" s="72"/>
      <c r="AH854" s="72"/>
      <c r="AI854" s="72"/>
      <c r="AJ854" s="72"/>
      <c r="AK854" s="72"/>
      <c r="AL854" s="72"/>
      <c r="AM854" s="72"/>
      <c r="AN854" s="72"/>
      <c r="AO854" s="72"/>
    </row>
    <row r="855">
      <c r="A855" s="68"/>
      <c r="B855" s="68"/>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c r="AC855" s="72"/>
      <c r="AD855" s="72"/>
      <c r="AE855" s="72"/>
      <c r="AF855" s="72"/>
      <c r="AG855" s="72"/>
      <c r="AH855" s="72"/>
      <c r="AI855" s="72"/>
      <c r="AJ855" s="72"/>
      <c r="AK855" s="72"/>
      <c r="AL855" s="72"/>
      <c r="AM855" s="72"/>
      <c r="AN855" s="72"/>
      <c r="AO855" s="72"/>
    </row>
    <row r="856">
      <c r="A856" s="68"/>
      <c r="B856" s="68"/>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c r="AC856" s="72"/>
      <c r="AD856" s="72"/>
      <c r="AE856" s="72"/>
      <c r="AF856" s="72"/>
      <c r="AG856" s="72"/>
      <c r="AH856" s="72"/>
      <c r="AI856" s="72"/>
      <c r="AJ856" s="72"/>
      <c r="AK856" s="72"/>
      <c r="AL856" s="72"/>
      <c r="AM856" s="72"/>
      <c r="AN856" s="72"/>
      <c r="AO856" s="72"/>
    </row>
    <row r="857">
      <c r="A857" s="68"/>
      <c r="B857" s="68"/>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c r="AC857" s="72"/>
      <c r="AD857" s="72"/>
      <c r="AE857" s="72"/>
      <c r="AF857" s="72"/>
      <c r="AG857" s="72"/>
      <c r="AH857" s="72"/>
      <c r="AI857" s="72"/>
      <c r="AJ857" s="72"/>
      <c r="AK857" s="72"/>
      <c r="AL857" s="72"/>
      <c r="AM857" s="72"/>
      <c r="AN857" s="72"/>
      <c r="AO857" s="72"/>
    </row>
    <row r="858">
      <c r="A858" s="68"/>
      <c r="B858" s="68"/>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c r="AC858" s="72"/>
      <c r="AD858" s="72"/>
      <c r="AE858" s="72"/>
      <c r="AF858" s="72"/>
      <c r="AG858" s="72"/>
      <c r="AH858" s="72"/>
      <c r="AI858" s="72"/>
      <c r="AJ858" s="72"/>
      <c r="AK858" s="72"/>
      <c r="AL858" s="72"/>
      <c r="AM858" s="72"/>
      <c r="AN858" s="72"/>
      <c r="AO858" s="72"/>
    </row>
    <row r="859">
      <c r="A859" s="68"/>
      <c r="B859" s="68"/>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c r="AC859" s="72"/>
      <c r="AD859" s="72"/>
      <c r="AE859" s="72"/>
      <c r="AF859" s="72"/>
      <c r="AG859" s="72"/>
      <c r="AH859" s="72"/>
      <c r="AI859" s="72"/>
      <c r="AJ859" s="72"/>
      <c r="AK859" s="72"/>
      <c r="AL859" s="72"/>
      <c r="AM859" s="72"/>
      <c r="AN859" s="72"/>
      <c r="AO859" s="72"/>
    </row>
    <row r="860">
      <c r="A860" s="68"/>
      <c r="B860" s="68"/>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c r="AC860" s="72"/>
      <c r="AD860" s="72"/>
      <c r="AE860" s="72"/>
      <c r="AF860" s="72"/>
      <c r="AG860" s="72"/>
      <c r="AH860" s="72"/>
      <c r="AI860" s="72"/>
      <c r="AJ860" s="72"/>
      <c r="AK860" s="72"/>
      <c r="AL860" s="72"/>
      <c r="AM860" s="72"/>
      <c r="AN860" s="72"/>
      <c r="AO860" s="72"/>
    </row>
    <row r="861">
      <c r="A861" s="68"/>
      <c r="B861" s="68"/>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c r="AC861" s="72"/>
      <c r="AD861" s="72"/>
      <c r="AE861" s="72"/>
      <c r="AF861" s="72"/>
      <c r="AG861" s="72"/>
      <c r="AH861" s="72"/>
      <c r="AI861" s="72"/>
      <c r="AJ861" s="72"/>
      <c r="AK861" s="72"/>
      <c r="AL861" s="72"/>
      <c r="AM861" s="72"/>
      <c r="AN861" s="72"/>
      <c r="AO861" s="72"/>
    </row>
    <row r="862">
      <c r="A862" s="68"/>
      <c r="B862" s="68"/>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c r="AC862" s="72"/>
      <c r="AD862" s="72"/>
      <c r="AE862" s="72"/>
      <c r="AF862" s="72"/>
      <c r="AG862" s="72"/>
      <c r="AH862" s="72"/>
      <c r="AI862" s="72"/>
      <c r="AJ862" s="72"/>
      <c r="AK862" s="72"/>
      <c r="AL862" s="72"/>
      <c r="AM862" s="72"/>
      <c r="AN862" s="72"/>
      <c r="AO862" s="72"/>
    </row>
    <row r="863">
      <c r="A863" s="68"/>
      <c r="B863" s="68"/>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c r="AC863" s="72"/>
      <c r="AD863" s="72"/>
      <c r="AE863" s="72"/>
      <c r="AF863" s="72"/>
      <c r="AG863" s="72"/>
      <c r="AH863" s="72"/>
      <c r="AI863" s="72"/>
      <c r="AJ863" s="72"/>
      <c r="AK863" s="72"/>
      <c r="AL863" s="72"/>
      <c r="AM863" s="72"/>
      <c r="AN863" s="72"/>
      <c r="AO863" s="72"/>
    </row>
    <row r="864">
      <c r="A864" s="68"/>
      <c r="B864" s="68"/>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c r="AC864" s="72"/>
      <c r="AD864" s="72"/>
      <c r="AE864" s="72"/>
      <c r="AF864" s="72"/>
      <c r="AG864" s="72"/>
      <c r="AH864" s="72"/>
      <c r="AI864" s="72"/>
      <c r="AJ864" s="72"/>
      <c r="AK864" s="72"/>
      <c r="AL864" s="72"/>
      <c r="AM864" s="72"/>
      <c r="AN864" s="72"/>
      <c r="AO864" s="72"/>
    </row>
    <row r="865">
      <c r="A865" s="68"/>
      <c r="B865" s="68"/>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c r="AC865" s="72"/>
      <c r="AD865" s="72"/>
      <c r="AE865" s="72"/>
      <c r="AF865" s="72"/>
      <c r="AG865" s="72"/>
      <c r="AH865" s="72"/>
      <c r="AI865" s="72"/>
      <c r="AJ865" s="72"/>
      <c r="AK865" s="72"/>
      <c r="AL865" s="72"/>
      <c r="AM865" s="72"/>
      <c r="AN865" s="72"/>
      <c r="AO865" s="72"/>
    </row>
    <row r="866">
      <c r="A866" s="68"/>
      <c r="B866" s="68"/>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c r="AC866" s="72"/>
      <c r="AD866" s="72"/>
      <c r="AE866" s="72"/>
      <c r="AF866" s="72"/>
      <c r="AG866" s="72"/>
      <c r="AH866" s="72"/>
      <c r="AI866" s="72"/>
      <c r="AJ866" s="72"/>
      <c r="AK866" s="72"/>
      <c r="AL866" s="72"/>
      <c r="AM866" s="72"/>
      <c r="AN866" s="72"/>
      <c r="AO866" s="72"/>
    </row>
    <row r="867">
      <c r="A867" s="68"/>
      <c r="B867" s="68"/>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c r="AC867" s="72"/>
      <c r="AD867" s="72"/>
      <c r="AE867" s="72"/>
      <c r="AF867" s="72"/>
      <c r="AG867" s="72"/>
      <c r="AH867" s="72"/>
      <c r="AI867" s="72"/>
      <c r="AJ867" s="72"/>
      <c r="AK867" s="72"/>
      <c r="AL867" s="72"/>
      <c r="AM867" s="72"/>
      <c r="AN867" s="72"/>
      <c r="AO867" s="72"/>
    </row>
    <row r="868">
      <c r="A868" s="68"/>
      <c r="B868" s="68"/>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c r="AC868" s="72"/>
      <c r="AD868" s="72"/>
      <c r="AE868" s="72"/>
      <c r="AF868" s="72"/>
      <c r="AG868" s="72"/>
      <c r="AH868" s="72"/>
      <c r="AI868" s="72"/>
      <c r="AJ868" s="72"/>
      <c r="AK868" s="72"/>
      <c r="AL868" s="72"/>
      <c r="AM868" s="72"/>
      <c r="AN868" s="72"/>
      <c r="AO868" s="72"/>
    </row>
    <row r="869">
      <c r="A869" s="68"/>
      <c r="B869" s="68"/>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c r="AC869" s="72"/>
      <c r="AD869" s="72"/>
      <c r="AE869" s="72"/>
      <c r="AF869" s="72"/>
      <c r="AG869" s="72"/>
      <c r="AH869" s="72"/>
      <c r="AI869" s="72"/>
      <c r="AJ869" s="72"/>
      <c r="AK869" s="72"/>
      <c r="AL869" s="72"/>
      <c r="AM869" s="72"/>
      <c r="AN869" s="72"/>
      <c r="AO869" s="72"/>
    </row>
    <row r="870">
      <c r="A870" s="68"/>
      <c r="B870" s="68"/>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c r="AC870" s="72"/>
      <c r="AD870" s="72"/>
      <c r="AE870" s="72"/>
      <c r="AF870" s="72"/>
      <c r="AG870" s="72"/>
      <c r="AH870" s="72"/>
      <c r="AI870" s="72"/>
      <c r="AJ870" s="72"/>
      <c r="AK870" s="72"/>
      <c r="AL870" s="72"/>
      <c r="AM870" s="72"/>
      <c r="AN870" s="72"/>
      <c r="AO870" s="72"/>
    </row>
    <row r="871">
      <c r="A871" s="68"/>
      <c r="B871" s="68"/>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c r="AC871" s="72"/>
      <c r="AD871" s="72"/>
      <c r="AE871" s="72"/>
      <c r="AF871" s="72"/>
      <c r="AG871" s="72"/>
      <c r="AH871" s="72"/>
      <c r="AI871" s="72"/>
      <c r="AJ871" s="72"/>
      <c r="AK871" s="72"/>
      <c r="AL871" s="72"/>
      <c r="AM871" s="72"/>
      <c r="AN871" s="72"/>
      <c r="AO871" s="72"/>
    </row>
    <row r="872">
      <c r="A872" s="68"/>
      <c r="B872" s="68"/>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c r="AC872" s="72"/>
      <c r="AD872" s="72"/>
      <c r="AE872" s="72"/>
      <c r="AF872" s="72"/>
      <c r="AG872" s="72"/>
      <c r="AH872" s="72"/>
      <c r="AI872" s="72"/>
      <c r="AJ872" s="72"/>
      <c r="AK872" s="72"/>
      <c r="AL872" s="72"/>
      <c r="AM872" s="72"/>
      <c r="AN872" s="72"/>
      <c r="AO872" s="72"/>
    </row>
    <row r="873">
      <c r="A873" s="68"/>
      <c r="B873" s="68"/>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c r="AC873" s="72"/>
      <c r="AD873" s="72"/>
      <c r="AE873" s="72"/>
      <c r="AF873" s="72"/>
      <c r="AG873" s="72"/>
      <c r="AH873" s="72"/>
      <c r="AI873" s="72"/>
      <c r="AJ873" s="72"/>
      <c r="AK873" s="72"/>
      <c r="AL873" s="72"/>
      <c r="AM873" s="72"/>
      <c r="AN873" s="72"/>
      <c r="AO873" s="72"/>
    </row>
    <row r="874">
      <c r="A874" s="68"/>
      <c r="B874" s="68"/>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c r="AC874" s="72"/>
      <c r="AD874" s="72"/>
      <c r="AE874" s="72"/>
      <c r="AF874" s="72"/>
      <c r="AG874" s="72"/>
      <c r="AH874" s="72"/>
      <c r="AI874" s="72"/>
      <c r="AJ874" s="72"/>
      <c r="AK874" s="72"/>
      <c r="AL874" s="72"/>
      <c r="AM874" s="72"/>
      <c r="AN874" s="72"/>
      <c r="AO874" s="72"/>
    </row>
    <row r="875">
      <c r="A875" s="68"/>
      <c r="B875" s="68"/>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c r="AC875" s="72"/>
      <c r="AD875" s="72"/>
      <c r="AE875" s="72"/>
      <c r="AF875" s="72"/>
      <c r="AG875" s="72"/>
      <c r="AH875" s="72"/>
      <c r="AI875" s="72"/>
      <c r="AJ875" s="72"/>
      <c r="AK875" s="72"/>
      <c r="AL875" s="72"/>
      <c r="AM875" s="72"/>
      <c r="AN875" s="72"/>
      <c r="AO875" s="72"/>
    </row>
    <row r="876">
      <c r="A876" s="68"/>
      <c r="B876" s="68"/>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c r="AC876" s="72"/>
      <c r="AD876" s="72"/>
      <c r="AE876" s="72"/>
      <c r="AF876" s="72"/>
      <c r="AG876" s="72"/>
      <c r="AH876" s="72"/>
      <c r="AI876" s="72"/>
      <c r="AJ876" s="72"/>
      <c r="AK876" s="72"/>
      <c r="AL876" s="72"/>
      <c r="AM876" s="72"/>
      <c r="AN876" s="72"/>
      <c r="AO876" s="72"/>
    </row>
    <row r="877">
      <c r="A877" s="68"/>
      <c r="B877" s="68"/>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c r="AC877" s="72"/>
      <c r="AD877" s="72"/>
      <c r="AE877" s="72"/>
      <c r="AF877" s="72"/>
      <c r="AG877" s="72"/>
      <c r="AH877" s="72"/>
      <c r="AI877" s="72"/>
      <c r="AJ877" s="72"/>
      <c r="AK877" s="72"/>
      <c r="AL877" s="72"/>
      <c r="AM877" s="72"/>
      <c r="AN877" s="72"/>
      <c r="AO877" s="72"/>
    </row>
    <row r="878">
      <c r="A878" s="68"/>
      <c r="B878" s="68"/>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c r="AC878" s="72"/>
      <c r="AD878" s="72"/>
      <c r="AE878" s="72"/>
      <c r="AF878" s="72"/>
      <c r="AG878" s="72"/>
      <c r="AH878" s="72"/>
      <c r="AI878" s="72"/>
      <c r="AJ878" s="72"/>
      <c r="AK878" s="72"/>
      <c r="AL878" s="72"/>
      <c r="AM878" s="72"/>
      <c r="AN878" s="72"/>
      <c r="AO878" s="72"/>
    </row>
    <row r="879">
      <c r="A879" s="68"/>
      <c r="B879" s="68"/>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c r="AC879" s="72"/>
      <c r="AD879" s="72"/>
      <c r="AE879" s="72"/>
      <c r="AF879" s="72"/>
      <c r="AG879" s="72"/>
      <c r="AH879" s="72"/>
      <c r="AI879" s="72"/>
      <c r="AJ879" s="72"/>
      <c r="AK879" s="72"/>
      <c r="AL879" s="72"/>
      <c r="AM879" s="72"/>
      <c r="AN879" s="72"/>
      <c r="AO879" s="72"/>
    </row>
    <row r="880">
      <c r="A880" s="68"/>
      <c r="B880" s="68"/>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c r="AC880" s="72"/>
      <c r="AD880" s="72"/>
      <c r="AE880" s="72"/>
      <c r="AF880" s="72"/>
      <c r="AG880" s="72"/>
      <c r="AH880" s="72"/>
      <c r="AI880" s="72"/>
      <c r="AJ880" s="72"/>
      <c r="AK880" s="72"/>
      <c r="AL880" s="72"/>
      <c r="AM880" s="72"/>
      <c r="AN880" s="72"/>
      <c r="AO880" s="72"/>
    </row>
    <row r="881">
      <c r="A881" s="68"/>
      <c r="B881" s="68"/>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c r="AC881" s="72"/>
      <c r="AD881" s="72"/>
      <c r="AE881" s="72"/>
      <c r="AF881" s="72"/>
      <c r="AG881" s="72"/>
      <c r="AH881" s="72"/>
      <c r="AI881" s="72"/>
      <c r="AJ881" s="72"/>
      <c r="AK881" s="72"/>
      <c r="AL881" s="72"/>
      <c r="AM881" s="72"/>
      <c r="AN881" s="72"/>
      <c r="AO881" s="72"/>
    </row>
    <row r="882">
      <c r="A882" s="68"/>
      <c r="B882" s="68"/>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c r="AC882" s="72"/>
      <c r="AD882" s="72"/>
      <c r="AE882" s="72"/>
      <c r="AF882" s="72"/>
      <c r="AG882" s="72"/>
      <c r="AH882" s="72"/>
      <c r="AI882" s="72"/>
      <c r="AJ882" s="72"/>
      <c r="AK882" s="72"/>
      <c r="AL882" s="72"/>
      <c r="AM882" s="72"/>
      <c r="AN882" s="72"/>
      <c r="AO882" s="72"/>
    </row>
    <row r="883">
      <c r="A883" s="68"/>
      <c r="B883" s="68"/>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c r="AC883" s="72"/>
      <c r="AD883" s="72"/>
      <c r="AE883" s="72"/>
      <c r="AF883" s="72"/>
      <c r="AG883" s="72"/>
      <c r="AH883" s="72"/>
      <c r="AI883" s="72"/>
      <c r="AJ883" s="72"/>
      <c r="AK883" s="72"/>
      <c r="AL883" s="72"/>
      <c r="AM883" s="72"/>
      <c r="AN883" s="72"/>
      <c r="AO883" s="72"/>
    </row>
    <row r="884">
      <c r="A884" s="68"/>
      <c r="B884" s="68"/>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c r="AC884" s="72"/>
      <c r="AD884" s="72"/>
      <c r="AE884" s="72"/>
      <c r="AF884" s="72"/>
      <c r="AG884" s="72"/>
      <c r="AH884" s="72"/>
      <c r="AI884" s="72"/>
      <c r="AJ884" s="72"/>
      <c r="AK884" s="72"/>
      <c r="AL884" s="72"/>
      <c r="AM884" s="72"/>
      <c r="AN884" s="72"/>
      <c r="AO884" s="72"/>
    </row>
    <row r="885">
      <c r="A885" s="68"/>
      <c r="B885" s="68"/>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c r="AM885" s="72"/>
      <c r="AN885" s="72"/>
      <c r="AO885" s="72"/>
    </row>
    <row r="886">
      <c r="A886" s="68"/>
      <c r="B886" s="68"/>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c r="AC886" s="72"/>
      <c r="AD886" s="72"/>
      <c r="AE886" s="72"/>
      <c r="AF886" s="72"/>
      <c r="AG886" s="72"/>
      <c r="AH886" s="72"/>
      <c r="AI886" s="72"/>
      <c r="AJ886" s="72"/>
      <c r="AK886" s="72"/>
      <c r="AL886" s="72"/>
      <c r="AM886" s="72"/>
      <c r="AN886" s="72"/>
      <c r="AO886" s="72"/>
    </row>
    <row r="887">
      <c r="A887" s="68"/>
      <c r="B887" s="68"/>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c r="AC887" s="72"/>
      <c r="AD887" s="72"/>
      <c r="AE887" s="72"/>
      <c r="AF887" s="72"/>
      <c r="AG887" s="72"/>
      <c r="AH887" s="72"/>
      <c r="AI887" s="72"/>
      <c r="AJ887" s="72"/>
      <c r="AK887" s="72"/>
      <c r="AL887" s="72"/>
      <c r="AM887" s="72"/>
      <c r="AN887" s="72"/>
      <c r="AO887" s="72"/>
    </row>
    <row r="888">
      <c r="A888" s="68"/>
      <c r="B888" s="68"/>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c r="AC888" s="72"/>
      <c r="AD888" s="72"/>
      <c r="AE888" s="72"/>
      <c r="AF888" s="72"/>
      <c r="AG888" s="72"/>
      <c r="AH888" s="72"/>
      <c r="AI888" s="72"/>
      <c r="AJ888" s="72"/>
      <c r="AK888" s="72"/>
      <c r="AL888" s="72"/>
      <c r="AM888" s="72"/>
      <c r="AN888" s="72"/>
      <c r="AO888" s="72"/>
    </row>
    <row r="889">
      <c r="A889" s="68"/>
      <c r="B889" s="68"/>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c r="AC889" s="72"/>
      <c r="AD889" s="72"/>
      <c r="AE889" s="72"/>
      <c r="AF889" s="72"/>
      <c r="AG889" s="72"/>
      <c r="AH889" s="72"/>
      <c r="AI889" s="72"/>
      <c r="AJ889" s="72"/>
      <c r="AK889" s="72"/>
      <c r="AL889" s="72"/>
      <c r="AM889" s="72"/>
      <c r="AN889" s="72"/>
      <c r="AO889" s="72"/>
    </row>
    <row r="890">
      <c r="A890" s="68"/>
      <c r="B890" s="68"/>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c r="AC890" s="72"/>
      <c r="AD890" s="72"/>
      <c r="AE890" s="72"/>
      <c r="AF890" s="72"/>
      <c r="AG890" s="72"/>
      <c r="AH890" s="72"/>
      <c r="AI890" s="72"/>
      <c r="AJ890" s="72"/>
      <c r="AK890" s="72"/>
      <c r="AL890" s="72"/>
      <c r="AM890" s="72"/>
      <c r="AN890" s="72"/>
      <c r="AO890" s="72"/>
    </row>
    <row r="891">
      <c r="A891" s="68"/>
      <c r="B891" s="68"/>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c r="AC891" s="72"/>
      <c r="AD891" s="72"/>
      <c r="AE891" s="72"/>
      <c r="AF891" s="72"/>
      <c r="AG891" s="72"/>
      <c r="AH891" s="72"/>
      <c r="AI891" s="72"/>
      <c r="AJ891" s="72"/>
      <c r="AK891" s="72"/>
      <c r="AL891" s="72"/>
      <c r="AM891" s="72"/>
      <c r="AN891" s="72"/>
      <c r="AO891" s="72"/>
    </row>
    <row r="892">
      <c r="A892" s="68"/>
      <c r="B892" s="68"/>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c r="AC892" s="72"/>
      <c r="AD892" s="72"/>
      <c r="AE892" s="72"/>
      <c r="AF892" s="72"/>
      <c r="AG892" s="72"/>
      <c r="AH892" s="72"/>
      <c r="AI892" s="72"/>
      <c r="AJ892" s="72"/>
      <c r="AK892" s="72"/>
      <c r="AL892" s="72"/>
      <c r="AM892" s="72"/>
      <c r="AN892" s="72"/>
      <c r="AO892" s="72"/>
    </row>
    <row r="893">
      <c r="A893" s="68"/>
      <c r="B893" s="68"/>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c r="AC893" s="72"/>
      <c r="AD893" s="72"/>
      <c r="AE893" s="72"/>
      <c r="AF893" s="72"/>
      <c r="AG893" s="72"/>
      <c r="AH893" s="72"/>
      <c r="AI893" s="72"/>
      <c r="AJ893" s="72"/>
      <c r="AK893" s="72"/>
      <c r="AL893" s="72"/>
      <c r="AM893" s="72"/>
      <c r="AN893" s="72"/>
      <c r="AO893" s="72"/>
    </row>
    <row r="894">
      <c r="A894" s="68"/>
      <c r="B894" s="68"/>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c r="AC894" s="72"/>
      <c r="AD894" s="72"/>
      <c r="AE894" s="72"/>
      <c r="AF894" s="72"/>
      <c r="AG894" s="72"/>
      <c r="AH894" s="72"/>
      <c r="AI894" s="72"/>
      <c r="AJ894" s="72"/>
      <c r="AK894" s="72"/>
      <c r="AL894" s="72"/>
      <c r="AM894" s="72"/>
      <c r="AN894" s="72"/>
      <c r="AO894" s="72"/>
    </row>
    <row r="895">
      <c r="A895" s="68"/>
      <c r="B895" s="68"/>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c r="AC895" s="72"/>
      <c r="AD895" s="72"/>
      <c r="AE895" s="72"/>
      <c r="AF895" s="72"/>
      <c r="AG895" s="72"/>
      <c r="AH895" s="72"/>
      <c r="AI895" s="72"/>
      <c r="AJ895" s="72"/>
      <c r="AK895" s="72"/>
      <c r="AL895" s="72"/>
      <c r="AM895" s="72"/>
      <c r="AN895" s="72"/>
      <c r="AO895" s="72"/>
    </row>
    <row r="896">
      <c r="A896" s="68"/>
      <c r="B896" s="68"/>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c r="AC896" s="72"/>
      <c r="AD896" s="72"/>
      <c r="AE896" s="72"/>
      <c r="AF896" s="72"/>
      <c r="AG896" s="72"/>
      <c r="AH896" s="72"/>
      <c r="AI896" s="72"/>
      <c r="AJ896" s="72"/>
      <c r="AK896" s="72"/>
      <c r="AL896" s="72"/>
      <c r="AM896" s="72"/>
      <c r="AN896" s="72"/>
      <c r="AO896" s="72"/>
    </row>
    <row r="897">
      <c r="A897" s="68"/>
      <c r="B897" s="68"/>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row>
    <row r="898">
      <c r="A898" s="68"/>
      <c r="B898" s="68"/>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c r="AC898" s="72"/>
      <c r="AD898" s="72"/>
      <c r="AE898" s="72"/>
      <c r="AF898" s="72"/>
      <c r="AG898" s="72"/>
      <c r="AH898" s="72"/>
      <c r="AI898" s="72"/>
      <c r="AJ898" s="72"/>
      <c r="AK898" s="72"/>
      <c r="AL898" s="72"/>
      <c r="AM898" s="72"/>
      <c r="AN898" s="72"/>
      <c r="AO898" s="72"/>
    </row>
    <row r="899">
      <c r="A899" s="68"/>
      <c r="B899" s="68"/>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c r="AC899" s="72"/>
      <c r="AD899" s="72"/>
      <c r="AE899" s="72"/>
      <c r="AF899" s="72"/>
      <c r="AG899" s="72"/>
      <c r="AH899" s="72"/>
      <c r="AI899" s="72"/>
      <c r="AJ899" s="72"/>
      <c r="AK899" s="72"/>
      <c r="AL899" s="72"/>
      <c r="AM899" s="72"/>
      <c r="AN899" s="72"/>
      <c r="AO899" s="72"/>
    </row>
    <row r="900">
      <c r="A900" s="68"/>
      <c r="B900" s="68"/>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c r="AC900" s="72"/>
      <c r="AD900" s="72"/>
      <c r="AE900" s="72"/>
      <c r="AF900" s="72"/>
      <c r="AG900" s="72"/>
      <c r="AH900" s="72"/>
      <c r="AI900" s="72"/>
      <c r="AJ900" s="72"/>
      <c r="AK900" s="72"/>
      <c r="AL900" s="72"/>
      <c r="AM900" s="72"/>
      <c r="AN900" s="72"/>
      <c r="AO900" s="72"/>
    </row>
    <row r="901">
      <c r="A901" s="68"/>
      <c r="B901" s="68"/>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c r="AC901" s="72"/>
      <c r="AD901" s="72"/>
      <c r="AE901" s="72"/>
      <c r="AF901" s="72"/>
      <c r="AG901" s="72"/>
      <c r="AH901" s="72"/>
      <c r="AI901" s="72"/>
      <c r="AJ901" s="72"/>
      <c r="AK901" s="72"/>
      <c r="AL901" s="72"/>
      <c r="AM901" s="72"/>
      <c r="AN901" s="72"/>
      <c r="AO901" s="72"/>
    </row>
    <row r="902">
      <c r="A902" s="68"/>
      <c r="B902" s="68"/>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c r="AC902" s="72"/>
      <c r="AD902" s="72"/>
      <c r="AE902" s="72"/>
      <c r="AF902" s="72"/>
      <c r="AG902" s="72"/>
      <c r="AH902" s="72"/>
      <c r="AI902" s="72"/>
      <c r="AJ902" s="72"/>
      <c r="AK902" s="72"/>
      <c r="AL902" s="72"/>
      <c r="AM902" s="72"/>
      <c r="AN902" s="72"/>
      <c r="AO902" s="72"/>
    </row>
    <row r="903">
      <c r="A903" s="68"/>
      <c r="B903" s="68"/>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c r="AC903" s="72"/>
      <c r="AD903" s="72"/>
      <c r="AE903" s="72"/>
      <c r="AF903" s="72"/>
      <c r="AG903" s="72"/>
      <c r="AH903" s="72"/>
      <c r="AI903" s="72"/>
      <c r="AJ903" s="72"/>
      <c r="AK903" s="72"/>
      <c r="AL903" s="72"/>
      <c r="AM903" s="72"/>
      <c r="AN903" s="72"/>
      <c r="AO903" s="72"/>
    </row>
    <row r="904">
      <c r="A904" s="68"/>
      <c r="B904" s="68"/>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c r="AC904" s="72"/>
      <c r="AD904" s="72"/>
      <c r="AE904" s="72"/>
      <c r="AF904" s="72"/>
      <c r="AG904" s="72"/>
      <c r="AH904" s="72"/>
      <c r="AI904" s="72"/>
      <c r="AJ904" s="72"/>
      <c r="AK904" s="72"/>
      <c r="AL904" s="72"/>
      <c r="AM904" s="72"/>
      <c r="AN904" s="72"/>
      <c r="AO904" s="72"/>
    </row>
    <row r="905">
      <c r="A905" s="68"/>
      <c r="B905" s="68"/>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c r="AC905" s="72"/>
      <c r="AD905" s="72"/>
      <c r="AE905" s="72"/>
      <c r="AF905" s="72"/>
      <c r="AG905" s="72"/>
      <c r="AH905" s="72"/>
      <c r="AI905" s="72"/>
      <c r="AJ905" s="72"/>
      <c r="AK905" s="72"/>
      <c r="AL905" s="72"/>
      <c r="AM905" s="72"/>
      <c r="AN905" s="72"/>
      <c r="AO905" s="72"/>
    </row>
    <row r="906">
      <c r="A906" s="68"/>
      <c r="B906" s="68"/>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c r="AC906" s="72"/>
      <c r="AD906" s="72"/>
      <c r="AE906" s="72"/>
      <c r="AF906" s="72"/>
      <c r="AG906" s="72"/>
      <c r="AH906" s="72"/>
      <c r="AI906" s="72"/>
      <c r="AJ906" s="72"/>
      <c r="AK906" s="72"/>
      <c r="AL906" s="72"/>
      <c r="AM906" s="72"/>
      <c r="AN906" s="72"/>
      <c r="AO906" s="72"/>
    </row>
    <row r="907">
      <c r="A907" s="68"/>
      <c r="B907" s="68"/>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c r="AC907" s="72"/>
      <c r="AD907" s="72"/>
      <c r="AE907" s="72"/>
      <c r="AF907" s="72"/>
      <c r="AG907" s="72"/>
      <c r="AH907" s="72"/>
      <c r="AI907" s="72"/>
      <c r="AJ907" s="72"/>
      <c r="AK907" s="72"/>
      <c r="AL907" s="72"/>
      <c r="AM907" s="72"/>
      <c r="AN907" s="72"/>
      <c r="AO907" s="72"/>
    </row>
    <row r="908">
      <c r="A908" s="68"/>
      <c r="B908" s="68"/>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c r="AC908" s="72"/>
      <c r="AD908" s="72"/>
      <c r="AE908" s="72"/>
      <c r="AF908" s="72"/>
      <c r="AG908" s="72"/>
      <c r="AH908" s="72"/>
      <c r="AI908" s="72"/>
      <c r="AJ908" s="72"/>
      <c r="AK908" s="72"/>
      <c r="AL908" s="72"/>
      <c r="AM908" s="72"/>
      <c r="AN908" s="72"/>
      <c r="AO908" s="72"/>
    </row>
    <row r="909">
      <c r="A909" s="68"/>
      <c r="B909" s="68"/>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c r="AC909" s="72"/>
      <c r="AD909" s="72"/>
      <c r="AE909" s="72"/>
      <c r="AF909" s="72"/>
      <c r="AG909" s="72"/>
      <c r="AH909" s="72"/>
      <c r="AI909" s="72"/>
      <c r="AJ909" s="72"/>
      <c r="AK909" s="72"/>
      <c r="AL909" s="72"/>
      <c r="AM909" s="72"/>
      <c r="AN909" s="72"/>
      <c r="AO909" s="72"/>
    </row>
    <row r="910">
      <c r="A910" s="68"/>
      <c r="B910" s="68"/>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c r="AC910" s="72"/>
      <c r="AD910" s="72"/>
      <c r="AE910" s="72"/>
      <c r="AF910" s="72"/>
      <c r="AG910" s="72"/>
      <c r="AH910" s="72"/>
      <c r="AI910" s="72"/>
      <c r="AJ910" s="72"/>
      <c r="AK910" s="72"/>
      <c r="AL910" s="72"/>
      <c r="AM910" s="72"/>
      <c r="AN910" s="72"/>
      <c r="AO910" s="72"/>
    </row>
    <row r="911">
      <c r="A911" s="68"/>
      <c r="B911" s="68"/>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c r="AC911" s="72"/>
      <c r="AD911" s="72"/>
      <c r="AE911" s="72"/>
      <c r="AF911" s="72"/>
      <c r="AG911" s="72"/>
      <c r="AH911" s="72"/>
      <c r="AI911" s="72"/>
      <c r="AJ911" s="72"/>
      <c r="AK911" s="72"/>
      <c r="AL911" s="72"/>
      <c r="AM911" s="72"/>
      <c r="AN911" s="72"/>
      <c r="AO911" s="72"/>
    </row>
    <row r="912">
      <c r="A912" s="68"/>
      <c r="B912" s="68"/>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c r="AC912" s="72"/>
      <c r="AD912" s="72"/>
      <c r="AE912" s="72"/>
      <c r="AF912" s="72"/>
      <c r="AG912" s="72"/>
      <c r="AH912" s="72"/>
      <c r="AI912" s="72"/>
      <c r="AJ912" s="72"/>
      <c r="AK912" s="72"/>
      <c r="AL912" s="72"/>
      <c r="AM912" s="72"/>
      <c r="AN912" s="72"/>
      <c r="AO912" s="72"/>
    </row>
    <row r="913">
      <c r="A913" s="68"/>
      <c r="B913" s="68"/>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c r="AC913" s="72"/>
      <c r="AD913" s="72"/>
      <c r="AE913" s="72"/>
      <c r="AF913" s="72"/>
      <c r="AG913" s="72"/>
      <c r="AH913" s="72"/>
      <c r="AI913" s="72"/>
      <c r="AJ913" s="72"/>
      <c r="AK913" s="72"/>
      <c r="AL913" s="72"/>
      <c r="AM913" s="72"/>
      <c r="AN913" s="72"/>
      <c r="AO913" s="72"/>
    </row>
    <row r="914">
      <c r="A914" s="68"/>
      <c r="B914" s="68"/>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c r="AC914" s="72"/>
      <c r="AD914" s="72"/>
      <c r="AE914" s="72"/>
      <c r="AF914" s="72"/>
      <c r="AG914" s="72"/>
      <c r="AH914" s="72"/>
      <c r="AI914" s="72"/>
      <c r="AJ914" s="72"/>
      <c r="AK914" s="72"/>
      <c r="AL914" s="72"/>
      <c r="AM914" s="72"/>
      <c r="AN914" s="72"/>
      <c r="AO914" s="72"/>
    </row>
    <row r="915">
      <c r="A915" s="68"/>
      <c r="B915" s="68"/>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c r="AC915" s="72"/>
      <c r="AD915" s="72"/>
      <c r="AE915" s="72"/>
      <c r="AF915" s="72"/>
      <c r="AG915" s="72"/>
      <c r="AH915" s="72"/>
      <c r="AI915" s="72"/>
      <c r="AJ915" s="72"/>
      <c r="AK915" s="72"/>
      <c r="AL915" s="72"/>
      <c r="AM915" s="72"/>
      <c r="AN915" s="72"/>
      <c r="AO915" s="72"/>
    </row>
    <row r="916">
      <c r="A916" s="68"/>
      <c r="B916" s="68"/>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c r="AC916" s="72"/>
      <c r="AD916" s="72"/>
      <c r="AE916" s="72"/>
      <c r="AF916" s="72"/>
      <c r="AG916" s="72"/>
      <c r="AH916" s="72"/>
      <c r="AI916" s="72"/>
      <c r="AJ916" s="72"/>
      <c r="AK916" s="72"/>
      <c r="AL916" s="72"/>
      <c r="AM916" s="72"/>
      <c r="AN916" s="72"/>
      <c r="AO916" s="72"/>
    </row>
    <row r="917">
      <c r="A917" s="68"/>
      <c r="B917" s="68"/>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c r="AC917" s="72"/>
      <c r="AD917" s="72"/>
      <c r="AE917" s="72"/>
      <c r="AF917" s="72"/>
      <c r="AG917" s="72"/>
      <c r="AH917" s="72"/>
      <c r="AI917" s="72"/>
      <c r="AJ917" s="72"/>
      <c r="AK917" s="72"/>
      <c r="AL917" s="72"/>
      <c r="AM917" s="72"/>
      <c r="AN917" s="72"/>
      <c r="AO917" s="72"/>
    </row>
    <row r="918">
      <c r="A918" s="68"/>
      <c r="B918" s="68"/>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c r="AC918" s="72"/>
      <c r="AD918" s="72"/>
      <c r="AE918" s="72"/>
      <c r="AF918" s="72"/>
      <c r="AG918" s="72"/>
      <c r="AH918" s="72"/>
      <c r="AI918" s="72"/>
      <c r="AJ918" s="72"/>
      <c r="AK918" s="72"/>
      <c r="AL918" s="72"/>
      <c r="AM918" s="72"/>
      <c r="AN918" s="72"/>
      <c r="AO918" s="72"/>
    </row>
    <row r="919">
      <c r="A919" s="68"/>
      <c r="B919" s="68"/>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c r="AC919" s="72"/>
      <c r="AD919" s="72"/>
      <c r="AE919" s="72"/>
      <c r="AF919" s="72"/>
      <c r="AG919" s="72"/>
      <c r="AH919" s="72"/>
      <c r="AI919" s="72"/>
      <c r="AJ919" s="72"/>
      <c r="AK919" s="72"/>
      <c r="AL919" s="72"/>
      <c r="AM919" s="72"/>
      <c r="AN919" s="72"/>
      <c r="AO919" s="72"/>
    </row>
    <row r="920">
      <c r="A920" s="68"/>
      <c r="B920" s="68"/>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c r="AC920" s="72"/>
      <c r="AD920" s="72"/>
      <c r="AE920" s="72"/>
      <c r="AF920" s="72"/>
      <c r="AG920" s="72"/>
      <c r="AH920" s="72"/>
      <c r="AI920" s="72"/>
      <c r="AJ920" s="72"/>
      <c r="AK920" s="72"/>
      <c r="AL920" s="72"/>
      <c r="AM920" s="72"/>
      <c r="AN920" s="72"/>
      <c r="AO920" s="72"/>
    </row>
    <row r="921">
      <c r="A921" s="68"/>
      <c r="B921" s="68"/>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c r="AC921" s="72"/>
      <c r="AD921" s="72"/>
      <c r="AE921" s="72"/>
      <c r="AF921" s="72"/>
      <c r="AG921" s="72"/>
      <c r="AH921" s="72"/>
      <c r="AI921" s="72"/>
      <c r="AJ921" s="72"/>
      <c r="AK921" s="72"/>
      <c r="AL921" s="72"/>
      <c r="AM921" s="72"/>
      <c r="AN921" s="72"/>
      <c r="AO921" s="72"/>
    </row>
    <row r="922">
      <c r="A922" s="68"/>
      <c r="B922" s="68"/>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c r="AC922" s="72"/>
      <c r="AD922" s="72"/>
      <c r="AE922" s="72"/>
      <c r="AF922" s="72"/>
      <c r="AG922" s="72"/>
      <c r="AH922" s="72"/>
      <c r="AI922" s="72"/>
      <c r="AJ922" s="72"/>
      <c r="AK922" s="72"/>
      <c r="AL922" s="72"/>
      <c r="AM922" s="72"/>
      <c r="AN922" s="72"/>
      <c r="AO922" s="72"/>
    </row>
    <row r="923">
      <c r="A923" s="68"/>
      <c r="B923" s="68"/>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c r="AC923" s="72"/>
      <c r="AD923" s="72"/>
      <c r="AE923" s="72"/>
      <c r="AF923" s="72"/>
      <c r="AG923" s="72"/>
      <c r="AH923" s="72"/>
      <c r="AI923" s="72"/>
      <c r="AJ923" s="72"/>
      <c r="AK923" s="72"/>
      <c r="AL923" s="72"/>
      <c r="AM923" s="72"/>
      <c r="AN923" s="72"/>
      <c r="AO923" s="72"/>
    </row>
    <row r="924">
      <c r="A924" s="68"/>
      <c r="B924" s="68"/>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c r="AC924" s="72"/>
      <c r="AD924" s="72"/>
      <c r="AE924" s="72"/>
      <c r="AF924" s="72"/>
      <c r="AG924" s="72"/>
      <c r="AH924" s="72"/>
      <c r="AI924" s="72"/>
      <c r="AJ924" s="72"/>
      <c r="AK924" s="72"/>
      <c r="AL924" s="72"/>
      <c r="AM924" s="72"/>
      <c r="AN924" s="72"/>
      <c r="AO924" s="72"/>
    </row>
    <row r="925">
      <c r="A925" s="68"/>
      <c r="B925" s="68"/>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c r="AC925" s="72"/>
      <c r="AD925" s="72"/>
      <c r="AE925" s="72"/>
      <c r="AF925" s="72"/>
      <c r="AG925" s="72"/>
      <c r="AH925" s="72"/>
      <c r="AI925" s="72"/>
      <c r="AJ925" s="72"/>
      <c r="AK925" s="72"/>
      <c r="AL925" s="72"/>
      <c r="AM925" s="72"/>
      <c r="AN925" s="72"/>
      <c r="AO925" s="72"/>
    </row>
    <row r="926">
      <c r="A926" s="68"/>
      <c r="B926" s="68"/>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row>
    <row r="927">
      <c r="A927" s="68"/>
      <c r="B927" s="68"/>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c r="AC927" s="72"/>
      <c r="AD927" s="72"/>
      <c r="AE927" s="72"/>
      <c r="AF927" s="72"/>
      <c r="AG927" s="72"/>
      <c r="AH927" s="72"/>
      <c r="AI927" s="72"/>
      <c r="AJ927" s="72"/>
      <c r="AK927" s="72"/>
      <c r="AL927" s="72"/>
      <c r="AM927" s="72"/>
      <c r="AN927" s="72"/>
      <c r="AO927" s="72"/>
    </row>
    <row r="928">
      <c r="A928" s="68"/>
      <c r="B928" s="68"/>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c r="AC928" s="72"/>
      <c r="AD928" s="72"/>
      <c r="AE928" s="72"/>
      <c r="AF928" s="72"/>
      <c r="AG928" s="72"/>
      <c r="AH928" s="72"/>
      <c r="AI928" s="72"/>
      <c r="AJ928" s="72"/>
      <c r="AK928" s="72"/>
      <c r="AL928" s="72"/>
      <c r="AM928" s="72"/>
      <c r="AN928" s="72"/>
      <c r="AO928" s="72"/>
    </row>
    <row r="929">
      <c r="A929" s="68"/>
      <c r="B929" s="68"/>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c r="AC929" s="72"/>
      <c r="AD929" s="72"/>
      <c r="AE929" s="72"/>
      <c r="AF929" s="72"/>
      <c r="AG929" s="72"/>
      <c r="AH929" s="72"/>
      <c r="AI929" s="72"/>
      <c r="AJ929" s="72"/>
      <c r="AK929" s="72"/>
      <c r="AL929" s="72"/>
      <c r="AM929" s="72"/>
      <c r="AN929" s="72"/>
      <c r="AO929" s="72"/>
    </row>
    <row r="930">
      <c r="A930" s="68"/>
      <c r="B930" s="68"/>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c r="AC930" s="72"/>
      <c r="AD930" s="72"/>
      <c r="AE930" s="72"/>
      <c r="AF930" s="72"/>
      <c r="AG930" s="72"/>
      <c r="AH930" s="72"/>
      <c r="AI930" s="72"/>
      <c r="AJ930" s="72"/>
      <c r="AK930" s="72"/>
      <c r="AL930" s="72"/>
      <c r="AM930" s="72"/>
      <c r="AN930" s="72"/>
      <c r="AO930" s="7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2.63" defaultRowHeight="15.75"/>
  <cols>
    <col customWidth="1" min="1" max="2" width="3.13"/>
    <col customWidth="1" min="3" max="3" width="3.63"/>
    <col customWidth="1" min="4" max="4" width="2.0"/>
    <col customWidth="1" min="5" max="5" width="21.75"/>
    <col customWidth="1" min="6" max="7" width="0.38"/>
    <col customWidth="1" min="8" max="8" width="2.25"/>
    <col customWidth="1" min="10" max="10" width="59.25"/>
    <col customWidth="1" min="11" max="11" width="2.63"/>
    <col customWidth="1" min="12" max="12" width="3.75"/>
    <col customWidth="1" min="13" max="13" width="3.0"/>
    <col customWidth="1" min="14" max="14" width="118.38"/>
  </cols>
  <sheetData>
    <row r="1">
      <c r="A1" s="1"/>
      <c r="B1" s="1"/>
      <c r="C1" s="1"/>
      <c r="D1" s="1"/>
      <c r="E1" s="1"/>
      <c r="F1" s="1"/>
      <c r="G1" s="1"/>
      <c r="H1" s="1"/>
      <c r="I1" s="1"/>
      <c r="J1" s="1"/>
      <c r="K1" s="1"/>
      <c r="L1" s="1"/>
      <c r="M1" s="1"/>
      <c r="N1" s="1"/>
    </row>
    <row r="2">
      <c r="A2" s="1"/>
      <c r="B2" s="1"/>
      <c r="C2" s="2"/>
      <c r="D2" s="2"/>
      <c r="E2" s="2"/>
      <c r="F2" s="2"/>
      <c r="G2" s="2"/>
      <c r="H2" s="2"/>
      <c r="I2" s="2"/>
      <c r="J2" s="2"/>
      <c r="K2" s="2"/>
      <c r="L2" s="2"/>
      <c r="M2" s="1"/>
      <c r="N2" s="1"/>
    </row>
    <row r="3">
      <c r="A3" s="1"/>
      <c r="B3" s="3"/>
      <c r="C3" s="4"/>
      <c r="D3" s="5"/>
      <c r="E3" s="5"/>
      <c r="F3" s="5"/>
      <c r="G3" s="5"/>
      <c r="H3" s="5"/>
      <c r="I3" s="5"/>
      <c r="J3" s="5"/>
      <c r="K3" s="5"/>
      <c r="L3" s="6"/>
      <c r="M3" s="7"/>
      <c r="N3" s="1"/>
    </row>
    <row r="4" ht="5.25" customHeight="1">
      <c r="A4" s="1"/>
      <c r="B4" s="3"/>
      <c r="C4" s="8"/>
      <c r="D4" s="9"/>
      <c r="E4" s="9"/>
      <c r="F4" s="9"/>
      <c r="G4" s="9"/>
      <c r="H4" s="9"/>
      <c r="I4" s="9"/>
      <c r="J4" s="9"/>
      <c r="K4" s="9"/>
      <c r="L4" s="10"/>
      <c r="M4" s="7"/>
      <c r="N4" s="1"/>
    </row>
    <row r="5" ht="33.75" customHeight="1">
      <c r="A5" s="1"/>
      <c r="B5" s="3"/>
      <c r="C5" s="11"/>
      <c r="D5" s="89"/>
      <c r="E5" s="90"/>
      <c r="F5" s="90"/>
      <c r="G5" s="90"/>
      <c r="H5" s="90"/>
      <c r="I5" s="90"/>
      <c r="J5" s="90"/>
      <c r="K5" s="91"/>
      <c r="L5" s="15"/>
      <c r="M5" s="7"/>
      <c r="N5" s="1"/>
    </row>
    <row r="6" ht="135.75" customHeight="1">
      <c r="A6" s="1"/>
      <c r="B6" s="3"/>
      <c r="C6" s="16"/>
      <c r="D6" s="92"/>
      <c r="K6" s="93"/>
      <c r="L6" s="15"/>
      <c r="M6" s="7"/>
      <c r="N6" s="1"/>
    </row>
    <row r="7" ht="75.0" customHeight="1">
      <c r="A7" s="1"/>
      <c r="B7" s="3"/>
      <c r="C7" s="11"/>
      <c r="D7" s="92"/>
      <c r="K7" s="93"/>
      <c r="L7" s="15"/>
      <c r="M7" s="7"/>
      <c r="N7" s="1"/>
    </row>
    <row r="8" ht="2.25" customHeight="1">
      <c r="A8" s="1"/>
      <c r="B8" s="3"/>
      <c r="C8" s="11"/>
      <c r="D8" s="94"/>
      <c r="E8" s="95"/>
      <c r="F8" s="95"/>
      <c r="G8" s="95"/>
      <c r="H8" s="95"/>
      <c r="I8" s="95"/>
      <c r="J8" s="95"/>
      <c r="K8" s="96"/>
      <c r="L8" s="15"/>
      <c r="M8" s="7"/>
      <c r="N8" s="1"/>
    </row>
    <row r="9" ht="22.5" customHeight="1">
      <c r="A9" s="1"/>
      <c r="B9" s="3"/>
      <c r="C9" s="8"/>
      <c r="D9" s="22"/>
      <c r="E9" s="22"/>
      <c r="F9" s="22"/>
      <c r="G9" s="22"/>
      <c r="H9" s="22"/>
      <c r="I9" s="22"/>
      <c r="J9" s="22"/>
      <c r="K9" s="22"/>
      <c r="L9" s="10"/>
      <c r="M9" s="7"/>
      <c r="N9" s="1"/>
    </row>
    <row r="10" ht="25.5" customHeight="1">
      <c r="A10" s="1"/>
      <c r="B10" s="3"/>
      <c r="C10" s="11"/>
      <c r="D10" s="97" t="s">
        <v>0</v>
      </c>
      <c r="E10" s="98"/>
      <c r="F10" s="99"/>
      <c r="G10" s="26"/>
      <c r="H10" s="27"/>
      <c r="I10" s="27"/>
      <c r="J10" s="27"/>
      <c r="K10" s="28"/>
      <c r="L10" s="10"/>
      <c r="M10" s="7"/>
      <c r="N10" s="1"/>
    </row>
    <row r="11" ht="57.75" customHeight="1">
      <c r="A11" s="1"/>
      <c r="B11" s="3"/>
      <c r="C11" s="8"/>
      <c r="D11" s="29" t="s">
        <v>20</v>
      </c>
      <c r="E11" s="30"/>
      <c r="F11" s="30"/>
      <c r="G11" s="30"/>
      <c r="H11" s="30"/>
      <c r="I11" s="30"/>
      <c r="J11" s="31"/>
      <c r="K11" s="32"/>
      <c r="L11" s="10"/>
      <c r="M11" s="7"/>
      <c r="N11" s="1"/>
    </row>
    <row r="12" ht="9.0" customHeight="1">
      <c r="A12" s="1"/>
      <c r="B12" s="3"/>
      <c r="C12" s="8"/>
      <c r="D12" s="32"/>
      <c r="E12" s="32"/>
      <c r="F12" s="32"/>
      <c r="G12" s="32"/>
      <c r="H12" s="32"/>
      <c r="I12" s="32"/>
      <c r="J12" s="32"/>
      <c r="K12" s="33"/>
      <c r="L12" s="10"/>
      <c r="M12" s="7"/>
      <c r="N12" s="1"/>
    </row>
    <row r="13" ht="12.0" customHeight="1">
      <c r="A13" s="1"/>
      <c r="B13" s="3"/>
      <c r="C13" s="8"/>
      <c r="D13" s="34"/>
      <c r="E13" s="33"/>
      <c r="F13" s="35"/>
      <c r="G13" s="35"/>
      <c r="H13" s="35"/>
      <c r="I13" s="35"/>
      <c r="J13" s="36"/>
      <c r="K13" s="37"/>
      <c r="L13" s="10"/>
      <c r="M13" s="7"/>
      <c r="N13" s="1"/>
    </row>
    <row r="14">
      <c r="A14" s="1"/>
      <c r="B14" s="3"/>
      <c r="C14" s="100"/>
      <c r="D14" s="38" t="s">
        <v>21</v>
      </c>
      <c r="E14" s="35"/>
      <c r="F14" s="35"/>
      <c r="G14" s="35"/>
      <c r="H14" s="35"/>
      <c r="I14" s="35"/>
      <c r="J14" s="35"/>
      <c r="K14" s="36"/>
      <c r="L14" s="10"/>
      <c r="M14" s="7"/>
      <c r="N14" s="1"/>
    </row>
    <row r="15" ht="12.0" customHeight="1">
      <c r="A15" s="1"/>
      <c r="B15" s="3"/>
      <c r="C15" s="100"/>
      <c r="D15" s="39"/>
      <c r="E15" s="40"/>
      <c r="F15" s="35"/>
      <c r="G15" s="35"/>
      <c r="H15" s="35"/>
      <c r="I15" s="35"/>
      <c r="J15" s="36"/>
      <c r="K15" s="39"/>
      <c r="L15" s="10"/>
      <c r="M15" s="7"/>
      <c r="N15" s="1"/>
    </row>
    <row r="16">
      <c r="A16" s="1"/>
      <c r="B16" s="3"/>
      <c r="C16" s="100"/>
      <c r="D16" s="41"/>
      <c r="E16" s="41"/>
      <c r="F16" s="41"/>
      <c r="G16" s="41"/>
      <c r="H16" s="41"/>
      <c r="I16" s="41"/>
      <c r="J16" s="41"/>
      <c r="K16" s="41"/>
      <c r="L16" s="10"/>
      <c r="M16" s="7"/>
      <c r="N16" s="1"/>
    </row>
    <row r="17" ht="40.5" customHeight="1">
      <c r="A17" s="1"/>
      <c r="B17" s="3"/>
      <c r="C17" s="101"/>
      <c r="D17" s="42"/>
      <c r="E17" s="43" t="s">
        <v>3</v>
      </c>
      <c r="F17" s="44" t="s">
        <v>4</v>
      </c>
      <c r="G17" s="45"/>
      <c r="H17" s="45"/>
      <c r="I17" s="45" t="s">
        <v>5</v>
      </c>
      <c r="J17" s="45"/>
      <c r="K17" s="46"/>
      <c r="L17" s="15"/>
      <c r="M17" s="7"/>
      <c r="N17" s="1"/>
    </row>
    <row r="18" ht="60.75" customHeight="1">
      <c r="A18" s="1"/>
      <c r="B18" s="3"/>
      <c r="C18" s="101"/>
      <c r="D18" s="47"/>
      <c r="E18" s="48" t="s">
        <v>22</v>
      </c>
      <c r="F18" s="49" t="s">
        <v>4</v>
      </c>
      <c r="G18" s="50"/>
      <c r="H18" s="50"/>
      <c r="I18" s="102" t="s">
        <v>23</v>
      </c>
      <c r="J18" s="52"/>
      <c r="K18" s="53"/>
      <c r="L18" s="15"/>
      <c r="M18" s="7"/>
      <c r="N18" s="1"/>
    </row>
    <row r="19" ht="63.75" customHeight="1">
      <c r="A19" s="1"/>
      <c r="B19" s="3"/>
      <c r="C19" s="101"/>
      <c r="D19" s="47"/>
      <c r="E19" s="48" t="s">
        <v>24</v>
      </c>
      <c r="F19" s="49" t="s">
        <v>4</v>
      </c>
      <c r="G19" s="50"/>
      <c r="H19" s="50"/>
      <c r="I19" s="102" t="s">
        <v>25</v>
      </c>
      <c r="J19" s="52"/>
      <c r="K19" s="53"/>
      <c r="L19" s="15"/>
      <c r="M19" s="7"/>
      <c r="N19" s="1"/>
    </row>
    <row r="20" ht="40.5" customHeight="1">
      <c r="A20" s="1"/>
      <c r="B20" s="3"/>
      <c r="C20" s="101"/>
      <c r="D20" s="47"/>
      <c r="E20" s="48" t="s">
        <v>26</v>
      </c>
      <c r="F20" s="49" t="s">
        <v>4</v>
      </c>
      <c r="G20" s="50"/>
      <c r="H20" s="50"/>
      <c r="I20" s="102" t="s">
        <v>27</v>
      </c>
      <c r="J20" s="52"/>
      <c r="K20" s="53"/>
      <c r="L20" s="15"/>
      <c r="M20" s="7"/>
      <c r="N20" s="1"/>
    </row>
    <row r="21" ht="49.5" customHeight="1">
      <c r="A21" s="1"/>
      <c r="B21" s="3"/>
      <c r="C21" s="101"/>
      <c r="D21" s="47"/>
      <c r="E21" s="103" t="s">
        <v>28</v>
      </c>
      <c r="F21" s="49" t="s">
        <v>4</v>
      </c>
      <c r="G21" s="50"/>
      <c r="H21" s="50"/>
      <c r="I21" s="102" t="s">
        <v>29</v>
      </c>
      <c r="J21" s="52"/>
      <c r="K21" s="53"/>
      <c r="L21" s="15"/>
      <c r="M21" s="7"/>
      <c r="N21" s="1"/>
    </row>
    <row r="22" ht="56.25" customHeight="1">
      <c r="A22" s="1"/>
      <c r="B22" s="3"/>
      <c r="C22" s="101"/>
      <c r="D22" s="54"/>
      <c r="E22" s="55" t="s">
        <v>30</v>
      </c>
      <c r="F22" s="56" t="s">
        <v>4</v>
      </c>
      <c r="G22" s="57"/>
      <c r="H22" s="57"/>
      <c r="I22" s="58" t="s">
        <v>31</v>
      </c>
      <c r="J22" s="59"/>
      <c r="K22" s="60"/>
      <c r="L22" s="15"/>
      <c r="M22" s="7"/>
      <c r="N22" s="1"/>
    </row>
    <row r="23" ht="24.0" customHeight="1">
      <c r="A23" s="1"/>
      <c r="B23" s="3"/>
      <c r="C23" s="104"/>
      <c r="D23" s="105"/>
      <c r="E23" s="105"/>
      <c r="F23" s="105"/>
      <c r="G23" s="105"/>
      <c r="H23" s="105"/>
      <c r="I23" s="105"/>
      <c r="J23" s="105"/>
      <c r="K23" s="105"/>
      <c r="L23" s="63"/>
      <c r="M23" s="7"/>
      <c r="N23" s="1"/>
    </row>
    <row r="24" ht="19.5" customHeight="1">
      <c r="A24" s="1"/>
      <c r="B24" s="1"/>
      <c r="C24" s="64"/>
      <c r="D24" s="64"/>
      <c r="E24" s="64"/>
      <c r="F24" s="64"/>
      <c r="G24" s="64"/>
      <c r="H24" s="64"/>
      <c r="I24" s="64"/>
      <c r="J24" s="64"/>
      <c r="K24" s="64"/>
      <c r="L24" s="64"/>
      <c r="M24" s="1"/>
      <c r="N24" s="1"/>
    </row>
    <row r="25" ht="24.0" customHeight="1">
      <c r="A25" s="1"/>
      <c r="B25" s="1"/>
      <c r="C25" s="1"/>
      <c r="D25" s="1"/>
      <c r="E25" s="1"/>
      <c r="F25" s="1"/>
      <c r="G25" s="1"/>
      <c r="H25" s="1"/>
      <c r="I25" s="1"/>
      <c r="J25" s="1"/>
      <c r="K25" s="1"/>
      <c r="L25" s="1"/>
      <c r="M25" s="1"/>
      <c r="N25" s="1"/>
    </row>
    <row r="26" ht="24.0" customHeight="1">
      <c r="A26" s="1"/>
      <c r="B26" s="1"/>
      <c r="C26" s="1"/>
      <c r="D26" s="1"/>
      <c r="E26" s="1"/>
      <c r="F26" s="1"/>
      <c r="G26" s="1"/>
      <c r="H26" s="1"/>
      <c r="I26" s="1"/>
      <c r="J26" s="1"/>
      <c r="K26" s="1"/>
      <c r="L26" s="1"/>
      <c r="M26" s="1"/>
      <c r="N26" s="1"/>
    </row>
    <row r="27">
      <c r="A27" s="1"/>
      <c r="B27" s="1"/>
      <c r="C27" s="1"/>
      <c r="D27" s="1"/>
      <c r="E27" s="1"/>
      <c r="F27" s="1"/>
      <c r="G27" s="1"/>
      <c r="H27" s="1"/>
      <c r="I27" s="1"/>
      <c r="J27" s="1"/>
      <c r="K27" s="1"/>
      <c r="L27" s="1"/>
      <c r="M27" s="1"/>
      <c r="N27" s="1"/>
    </row>
    <row r="28">
      <c r="A28" s="1"/>
      <c r="B28" s="1"/>
      <c r="C28" s="1"/>
      <c r="D28" s="1"/>
      <c r="E28" s="1"/>
      <c r="F28" s="1"/>
      <c r="G28" s="1"/>
      <c r="H28" s="1"/>
      <c r="I28" s="1"/>
      <c r="J28" s="1"/>
      <c r="K28" s="1"/>
      <c r="L28" s="1"/>
      <c r="M28" s="1"/>
      <c r="N28" s="1"/>
    </row>
    <row r="29">
      <c r="A29" s="1"/>
      <c r="B29" s="1"/>
      <c r="C29" s="1"/>
      <c r="D29" s="1"/>
      <c r="E29" s="1"/>
      <c r="F29" s="1"/>
      <c r="G29" s="1"/>
      <c r="H29" s="1"/>
      <c r="I29" s="1"/>
      <c r="J29" s="1"/>
      <c r="K29" s="1"/>
      <c r="L29" s="1"/>
      <c r="M29" s="1"/>
      <c r="N29" s="1"/>
    </row>
    <row r="30">
      <c r="A30" s="1"/>
      <c r="B30" s="1"/>
      <c r="C30" s="1"/>
      <c r="D30" s="1"/>
      <c r="E30" s="1"/>
      <c r="F30" s="1"/>
      <c r="G30" s="1"/>
      <c r="H30" s="1"/>
      <c r="I30" s="1"/>
      <c r="J30" s="1"/>
      <c r="K30" s="1"/>
      <c r="L30" s="1"/>
      <c r="M30" s="1"/>
      <c r="N30" s="1"/>
    </row>
    <row r="31">
      <c r="A31" s="1"/>
      <c r="B31" s="1"/>
      <c r="C31" s="1"/>
      <c r="D31" s="1"/>
      <c r="E31" s="1"/>
      <c r="F31" s="1"/>
      <c r="G31" s="1"/>
      <c r="H31" s="1"/>
      <c r="I31" s="1"/>
      <c r="J31" s="1"/>
      <c r="K31" s="1"/>
      <c r="L31" s="1"/>
      <c r="M31" s="1"/>
      <c r="N31" s="1"/>
    </row>
    <row r="32">
      <c r="A32" s="1"/>
      <c r="B32" s="1"/>
      <c r="C32" s="1"/>
      <c r="D32" s="1"/>
      <c r="E32" s="1"/>
      <c r="F32" s="1"/>
      <c r="G32" s="1"/>
      <c r="H32" s="1"/>
      <c r="I32" s="1"/>
      <c r="J32" s="1"/>
      <c r="K32" s="1"/>
      <c r="L32" s="1"/>
      <c r="M32" s="1"/>
      <c r="N32" s="1"/>
    </row>
    <row r="33">
      <c r="A33" s="1"/>
      <c r="B33" s="1"/>
      <c r="C33" s="1"/>
      <c r="D33" s="1"/>
      <c r="E33" s="1"/>
      <c r="F33" s="1"/>
      <c r="G33" s="1"/>
      <c r="H33" s="1"/>
      <c r="I33" s="1"/>
      <c r="J33" s="1"/>
      <c r="K33" s="1"/>
      <c r="L33" s="1"/>
      <c r="M33" s="1"/>
      <c r="N33" s="1"/>
    </row>
    <row r="34">
      <c r="A34" s="1"/>
      <c r="B34" s="1"/>
      <c r="C34" s="1"/>
      <c r="D34" s="1"/>
      <c r="E34" s="1"/>
      <c r="F34" s="1"/>
      <c r="G34" s="1"/>
      <c r="H34" s="1"/>
      <c r="I34" s="1"/>
      <c r="J34" s="1"/>
      <c r="K34" s="1"/>
      <c r="L34" s="1"/>
      <c r="M34" s="1"/>
      <c r="N34" s="1"/>
    </row>
    <row r="35">
      <c r="A35" s="1"/>
      <c r="B35" s="1"/>
      <c r="C35" s="1"/>
      <c r="D35" s="1"/>
      <c r="E35" s="1"/>
      <c r="F35" s="1"/>
      <c r="G35" s="1"/>
      <c r="H35" s="1"/>
      <c r="I35" s="1"/>
      <c r="J35" s="1"/>
      <c r="K35" s="1"/>
      <c r="L35" s="1"/>
      <c r="M35" s="1"/>
      <c r="N35" s="1"/>
    </row>
    <row r="36">
      <c r="A36" s="1"/>
      <c r="B36" s="1"/>
      <c r="C36" s="1"/>
      <c r="D36" s="1"/>
      <c r="E36" s="1"/>
      <c r="F36" s="1"/>
      <c r="G36" s="1"/>
      <c r="H36" s="1"/>
      <c r="I36" s="1"/>
      <c r="J36" s="1"/>
      <c r="K36" s="1"/>
      <c r="L36" s="1"/>
      <c r="M36" s="1"/>
      <c r="N36" s="1"/>
    </row>
    <row r="37">
      <c r="A37" s="1"/>
      <c r="B37" s="1"/>
      <c r="C37" s="1"/>
      <c r="D37" s="1"/>
      <c r="E37" s="1"/>
      <c r="F37" s="1"/>
      <c r="G37" s="1"/>
      <c r="H37" s="1"/>
      <c r="I37" s="1"/>
      <c r="J37" s="1"/>
      <c r="K37" s="1"/>
      <c r="L37" s="1"/>
      <c r="M37" s="1"/>
      <c r="N37" s="1"/>
    </row>
    <row r="38">
      <c r="A38" s="1"/>
      <c r="B38" s="1"/>
      <c r="C38" s="1"/>
      <c r="D38" s="1"/>
      <c r="E38" s="1"/>
      <c r="F38" s="1"/>
      <c r="G38" s="1"/>
      <c r="H38" s="1"/>
      <c r="I38" s="1"/>
      <c r="J38" s="1"/>
      <c r="K38" s="1"/>
      <c r="L38" s="1"/>
      <c r="M38" s="1"/>
      <c r="N38" s="1"/>
    </row>
    <row r="39">
      <c r="A39" s="1"/>
      <c r="B39" s="1"/>
      <c r="C39" s="1"/>
      <c r="D39" s="1"/>
      <c r="E39" s="1"/>
      <c r="F39" s="1"/>
      <c r="G39" s="1"/>
      <c r="H39" s="1"/>
      <c r="I39" s="1"/>
      <c r="J39" s="1"/>
      <c r="K39" s="1"/>
      <c r="L39" s="1"/>
      <c r="M39" s="1"/>
      <c r="N39" s="1"/>
    </row>
    <row r="40">
      <c r="A40" s="1"/>
      <c r="B40" s="1"/>
      <c r="C40" s="1"/>
      <c r="D40" s="1"/>
      <c r="E40" s="1"/>
      <c r="F40" s="1"/>
      <c r="G40" s="1"/>
      <c r="H40" s="1"/>
      <c r="I40" s="1"/>
      <c r="J40" s="1"/>
      <c r="K40" s="1"/>
      <c r="L40" s="1"/>
      <c r="M40" s="1"/>
      <c r="N40" s="1"/>
    </row>
    <row r="41">
      <c r="A41" s="1"/>
      <c r="B41" s="1"/>
      <c r="C41" s="1"/>
      <c r="D41" s="1"/>
      <c r="E41" s="1"/>
      <c r="F41" s="1"/>
      <c r="G41" s="1"/>
      <c r="H41" s="1"/>
      <c r="I41" s="1"/>
      <c r="J41" s="1"/>
      <c r="K41" s="1"/>
      <c r="L41" s="1"/>
      <c r="M41" s="1"/>
      <c r="N41" s="1"/>
    </row>
    <row r="42">
      <c r="A42" s="1"/>
      <c r="B42" s="1"/>
      <c r="C42" s="1"/>
      <c r="D42" s="1"/>
      <c r="E42" s="1"/>
      <c r="F42" s="1"/>
      <c r="G42" s="1"/>
      <c r="H42" s="1"/>
      <c r="I42" s="1"/>
      <c r="J42" s="1"/>
      <c r="K42" s="1"/>
      <c r="L42" s="1"/>
      <c r="M42" s="1"/>
      <c r="N42" s="1"/>
    </row>
    <row r="43">
      <c r="A43" s="1"/>
      <c r="B43" s="1"/>
      <c r="C43" s="1"/>
      <c r="D43" s="1"/>
      <c r="E43" s="1"/>
      <c r="F43" s="1"/>
      <c r="G43" s="1"/>
      <c r="H43" s="1"/>
      <c r="I43" s="1"/>
      <c r="J43" s="1"/>
      <c r="K43" s="1"/>
      <c r="L43" s="1"/>
      <c r="M43" s="1"/>
      <c r="N43" s="1"/>
    </row>
    <row r="44">
      <c r="A44" s="1"/>
      <c r="B44" s="1"/>
      <c r="C44" s="1"/>
      <c r="D44" s="1"/>
      <c r="E44" s="1"/>
      <c r="F44" s="1"/>
      <c r="G44" s="1"/>
      <c r="H44" s="1"/>
      <c r="I44" s="1"/>
      <c r="J44" s="1"/>
      <c r="K44" s="1"/>
      <c r="L44" s="1"/>
      <c r="M44" s="1"/>
      <c r="N44" s="1"/>
    </row>
    <row r="45">
      <c r="A45" s="1"/>
      <c r="B45" s="1"/>
      <c r="C45" s="1"/>
      <c r="D45" s="1"/>
      <c r="E45" s="1"/>
      <c r="F45" s="1"/>
      <c r="G45" s="1"/>
      <c r="H45" s="1"/>
      <c r="I45" s="1"/>
      <c r="J45" s="1"/>
      <c r="K45" s="1"/>
      <c r="L45" s="1"/>
      <c r="M45" s="1"/>
      <c r="N45" s="1"/>
    </row>
    <row r="46">
      <c r="A46" s="1"/>
      <c r="B46" s="1"/>
      <c r="C46" s="1"/>
      <c r="D46" s="1"/>
      <c r="E46" s="1"/>
      <c r="F46" s="1"/>
      <c r="G46" s="1"/>
      <c r="H46" s="1"/>
      <c r="I46" s="1"/>
      <c r="J46" s="1"/>
      <c r="K46" s="1"/>
      <c r="L46" s="1"/>
      <c r="M46" s="1"/>
      <c r="N46" s="1"/>
    </row>
    <row r="47">
      <c r="A47" s="1"/>
      <c r="B47" s="1"/>
      <c r="C47" s="1"/>
      <c r="D47" s="1"/>
      <c r="E47" s="1"/>
      <c r="F47" s="1"/>
      <c r="G47" s="1"/>
      <c r="H47" s="1"/>
      <c r="I47" s="1"/>
      <c r="J47" s="1"/>
      <c r="K47" s="1"/>
      <c r="L47" s="1"/>
      <c r="M47" s="1"/>
      <c r="N47" s="1"/>
    </row>
    <row r="48">
      <c r="A48" s="1"/>
      <c r="B48" s="1"/>
      <c r="C48" s="1"/>
      <c r="D48" s="1"/>
      <c r="E48" s="1"/>
      <c r="F48" s="1"/>
      <c r="G48" s="1"/>
      <c r="H48" s="1"/>
      <c r="I48" s="1"/>
      <c r="J48" s="1"/>
      <c r="K48" s="1"/>
      <c r="L48" s="1"/>
      <c r="M48" s="1"/>
      <c r="N48" s="1"/>
    </row>
    <row r="49">
      <c r="A49" s="1"/>
      <c r="B49" s="1"/>
      <c r="C49" s="1"/>
      <c r="D49" s="1"/>
      <c r="E49" s="1"/>
      <c r="F49" s="1"/>
      <c r="G49" s="1"/>
      <c r="H49" s="1"/>
      <c r="I49" s="1"/>
      <c r="J49" s="1"/>
      <c r="K49" s="1"/>
      <c r="L49" s="1"/>
      <c r="M49" s="1"/>
      <c r="N49" s="1"/>
    </row>
    <row r="50">
      <c r="A50" s="1"/>
      <c r="B50" s="1"/>
      <c r="C50" s="1"/>
      <c r="D50" s="1"/>
      <c r="E50" s="1"/>
      <c r="F50" s="1"/>
      <c r="G50" s="1"/>
      <c r="H50" s="1"/>
      <c r="I50" s="1"/>
      <c r="J50" s="1"/>
      <c r="K50" s="1"/>
      <c r="L50" s="1"/>
      <c r="M50" s="1"/>
      <c r="N50" s="1"/>
    </row>
    <row r="51">
      <c r="A51" s="1"/>
      <c r="B51" s="1"/>
      <c r="C51" s="1"/>
      <c r="D51" s="1"/>
      <c r="E51" s="1"/>
      <c r="F51" s="1"/>
      <c r="G51" s="1"/>
      <c r="H51" s="1"/>
      <c r="I51" s="1"/>
      <c r="J51" s="1"/>
      <c r="K51" s="1"/>
      <c r="L51" s="1"/>
      <c r="M51" s="1"/>
      <c r="N51" s="1"/>
    </row>
    <row r="52">
      <c r="A52" s="1"/>
      <c r="B52" s="1"/>
      <c r="C52" s="1"/>
      <c r="D52" s="1"/>
      <c r="E52" s="1"/>
      <c r="F52" s="1"/>
      <c r="G52" s="1"/>
      <c r="H52" s="1"/>
      <c r="I52" s="1"/>
      <c r="J52" s="1"/>
      <c r="K52" s="1"/>
      <c r="L52" s="1"/>
      <c r="M52" s="1"/>
      <c r="N52" s="1"/>
    </row>
    <row r="53">
      <c r="A53" s="1"/>
      <c r="B53" s="1"/>
      <c r="C53" s="1"/>
      <c r="D53" s="1"/>
      <c r="E53" s="1"/>
      <c r="F53" s="1"/>
      <c r="G53" s="1"/>
      <c r="H53" s="1"/>
      <c r="I53" s="1"/>
      <c r="J53" s="1"/>
      <c r="K53" s="1"/>
      <c r="L53" s="1"/>
      <c r="M53" s="1"/>
      <c r="N53" s="1"/>
    </row>
    <row r="54">
      <c r="A54" s="1"/>
      <c r="B54" s="1"/>
      <c r="C54" s="1"/>
      <c r="D54" s="1"/>
      <c r="E54" s="1"/>
      <c r="F54" s="1"/>
      <c r="G54" s="1"/>
      <c r="H54" s="1"/>
      <c r="I54" s="1"/>
      <c r="J54" s="1"/>
      <c r="K54" s="1"/>
      <c r="L54" s="1"/>
      <c r="M54" s="1"/>
      <c r="N54" s="1"/>
    </row>
    <row r="55">
      <c r="A55" s="1"/>
      <c r="B55" s="1"/>
      <c r="C55" s="1"/>
      <c r="D55" s="1"/>
      <c r="E55" s="1"/>
      <c r="F55" s="1"/>
      <c r="G55" s="1"/>
      <c r="H55" s="1"/>
      <c r="I55" s="1"/>
      <c r="J55" s="1"/>
      <c r="K55" s="1"/>
      <c r="L55" s="1"/>
      <c r="M55" s="1"/>
      <c r="N55" s="1"/>
    </row>
    <row r="56">
      <c r="A56" s="1"/>
      <c r="B56" s="1"/>
      <c r="C56" s="1"/>
      <c r="D56" s="1"/>
      <c r="E56" s="1"/>
      <c r="F56" s="1"/>
      <c r="G56" s="1"/>
      <c r="H56" s="1"/>
      <c r="I56" s="1"/>
      <c r="J56" s="1"/>
      <c r="K56" s="1"/>
      <c r="L56" s="1"/>
      <c r="M56" s="1"/>
      <c r="N56" s="1"/>
    </row>
    <row r="57">
      <c r="A57" s="1"/>
      <c r="B57" s="1"/>
      <c r="C57" s="1"/>
      <c r="D57" s="1"/>
      <c r="E57" s="1"/>
      <c r="F57" s="1"/>
      <c r="G57" s="1"/>
      <c r="H57" s="1"/>
      <c r="I57" s="1"/>
      <c r="J57" s="1"/>
      <c r="K57" s="1"/>
      <c r="L57" s="1"/>
      <c r="M57" s="1"/>
      <c r="N57" s="1"/>
    </row>
    <row r="58">
      <c r="A58" s="1"/>
      <c r="B58" s="1"/>
      <c r="C58" s="1"/>
      <c r="D58" s="1"/>
      <c r="E58" s="1"/>
      <c r="F58" s="1"/>
      <c r="G58" s="1"/>
      <c r="H58" s="1"/>
      <c r="I58" s="1"/>
      <c r="J58" s="1"/>
      <c r="K58" s="1"/>
      <c r="L58" s="1"/>
      <c r="M58" s="1"/>
      <c r="N58" s="1"/>
    </row>
    <row r="59">
      <c r="A59" s="1"/>
      <c r="B59" s="1"/>
      <c r="C59" s="1"/>
      <c r="D59" s="1"/>
      <c r="E59" s="1"/>
      <c r="F59" s="1"/>
      <c r="G59" s="1"/>
      <c r="H59" s="1"/>
      <c r="I59" s="1"/>
      <c r="J59" s="1"/>
      <c r="K59" s="1"/>
      <c r="L59" s="1"/>
      <c r="M59" s="1"/>
      <c r="N59" s="1"/>
    </row>
    <row r="60">
      <c r="A60" s="1"/>
      <c r="B60" s="1"/>
      <c r="C60" s="1"/>
      <c r="D60" s="1"/>
      <c r="E60" s="1"/>
      <c r="F60" s="1"/>
      <c r="G60" s="1"/>
      <c r="H60" s="1"/>
      <c r="I60" s="1"/>
      <c r="J60" s="1"/>
      <c r="K60" s="1"/>
      <c r="L60" s="1"/>
      <c r="M60" s="1"/>
      <c r="N60" s="1"/>
    </row>
    <row r="61">
      <c r="A61" s="1"/>
      <c r="B61" s="1"/>
      <c r="C61" s="1"/>
      <c r="D61" s="1"/>
      <c r="E61" s="1"/>
      <c r="F61" s="1"/>
      <c r="G61" s="1"/>
      <c r="H61" s="1"/>
      <c r="I61" s="1"/>
      <c r="J61" s="1"/>
      <c r="K61" s="1"/>
      <c r="L61" s="1"/>
      <c r="M61" s="1"/>
      <c r="N61" s="1"/>
    </row>
    <row r="62">
      <c r="A62" s="1"/>
      <c r="B62" s="1"/>
      <c r="C62" s="1"/>
      <c r="D62" s="1"/>
      <c r="E62" s="1"/>
      <c r="F62" s="1"/>
      <c r="G62" s="1"/>
      <c r="H62" s="1"/>
      <c r="I62" s="1"/>
      <c r="J62" s="1"/>
      <c r="K62" s="1"/>
      <c r="L62" s="1"/>
      <c r="M62" s="1"/>
      <c r="N62" s="1"/>
    </row>
    <row r="63">
      <c r="A63" s="1"/>
      <c r="B63" s="1"/>
      <c r="C63" s="1"/>
      <c r="D63" s="1"/>
      <c r="E63" s="1"/>
      <c r="F63" s="1"/>
      <c r="G63" s="1"/>
      <c r="H63" s="1"/>
      <c r="I63" s="1"/>
      <c r="J63" s="1"/>
      <c r="K63" s="1"/>
      <c r="L63" s="1"/>
      <c r="M63" s="1"/>
      <c r="N63" s="1"/>
    </row>
    <row r="64">
      <c r="A64" s="1"/>
      <c r="B64" s="1"/>
      <c r="C64" s="1"/>
      <c r="D64" s="1"/>
      <c r="E64" s="1"/>
      <c r="F64" s="1"/>
      <c r="G64" s="1"/>
      <c r="H64" s="1"/>
      <c r="I64" s="1"/>
      <c r="J64" s="1"/>
      <c r="K64" s="1"/>
      <c r="L64" s="1"/>
      <c r="M64" s="1"/>
      <c r="N64" s="1"/>
    </row>
    <row r="65">
      <c r="A65" s="1"/>
      <c r="B65" s="1"/>
      <c r="C65" s="1"/>
      <c r="D65" s="1"/>
      <c r="E65" s="1"/>
      <c r="F65" s="1"/>
      <c r="G65" s="1"/>
      <c r="H65" s="1"/>
      <c r="I65" s="1"/>
      <c r="J65" s="1"/>
      <c r="K65" s="1"/>
      <c r="L65" s="1"/>
      <c r="M65" s="1"/>
      <c r="N65" s="1"/>
    </row>
    <row r="66">
      <c r="A66" s="1"/>
      <c r="B66" s="1"/>
      <c r="C66" s="1"/>
      <c r="D66" s="1"/>
      <c r="E66" s="1"/>
      <c r="F66" s="1"/>
      <c r="G66" s="1"/>
      <c r="H66" s="1"/>
      <c r="I66" s="1"/>
      <c r="J66" s="1"/>
      <c r="K66" s="1"/>
      <c r="L66" s="1"/>
      <c r="M66" s="1"/>
      <c r="N66" s="1"/>
    </row>
    <row r="67">
      <c r="A67" s="1"/>
      <c r="B67" s="1"/>
      <c r="C67" s="1"/>
      <c r="D67" s="1"/>
      <c r="E67" s="1"/>
      <c r="F67" s="1"/>
      <c r="G67" s="1"/>
      <c r="H67" s="1"/>
      <c r="I67" s="1"/>
      <c r="J67" s="1"/>
      <c r="K67" s="1"/>
      <c r="L67" s="1"/>
      <c r="M67" s="1"/>
      <c r="N67" s="1"/>
    </row>
    <row r="68">
      <c r="A68" s="1"/>
      <c r="B68" s="1"/>
      <c r="C68" s="1"/>
      <c r="D68" s="1"/>
      <c r="E68" s="1"/>
      <c r="F68" s="1"/>
      <c r="G68" s="1"/>
      <c r="H68" s="1"/>
      <c r="I68" s="1"/>
      <c r="J68" s="1"/>
      <c r="K68" s="1"/>
      <c r="L68" s="1"/>
      <c r="M68" s="1"/>
      <c r="N68" s="1"/>
    </row>
    <row r="69">
      <c r="A69" s="1"/>
      <c r="B69" s="1"/>
      <c r="C69" s="1"/>
      <c r="D69" s="1"/>
      <c r="E69" s="1"/>
      <c r="F69" s="1"/>
      <c r="G69" s="1"/>
      <c r="H69" s="1"/>
      <c r="I69" s="1"/>
      <c r="J69" s="1"/>
      <c r="K69" s="1"/>
      <c r="L69" s="1"/>
      <c r="M69" s="1"/>
      <c r="N69" s="1"/>
    </row>
  </sheetData>
  <mergeCells count="11">
    <mergeCell ref="I19:J19"/>
    <mergeCell ref="I20:J20"/>
    <mergeCell ref="I21:J21"/>
    <mergeCell ref="I22:J22"/>
    <mergeCell ref="D5:K8"/>
    <mergeCell ref="D10:F10"/>
    <mergeCell ref="D11:J11"/>
    <mergeCell ref="E13:J13"/>
    <mergeCell ref="D14:K14"/>
    <mergeCell ref="E15:J15"/>
    <mergeCell ref="I18:J18"/>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showGridLines="0" workbookViewId="0">
      <pane xSplit="4.0" ySplit="4.0" topLeftCell="E5" activePane="bottomRight" state="frozen"/>
      <selection activeCell="E1" sqref="E1" pane="topRight"/>
      <selection activeCell="A5" sqref="A5" pane="bottomLeft"/>
      <selection activeCell="E5" sqref="E5" pane="bottomRight"/>
    </sheetView>
  </sheetViews>
  <sheetFormatPr customHeight="1" defaultColWidth="12.63" defaultRowHeight="15.75" outlineLevelCol="1" outlineLevelRow="1"/>
  <cols>
    <col customWidth="1" min="1" max="1" width="5.25"/>
    <col collapsed="1" customWidth="1" min="4" max="4" width="13.13"/>
    <col hidden="1" min="5" max="13" width="12.63" outlineLevel="1"/>
  </cols>
  <sheetData>
    <row r="1" ht="16.5" customHeight="1">
      <c r="A1" s="106"/>
      <c r="B1" s="106"/>
      <c r="C1" s="107"/>
      <c r="D1" s="107"/>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9"/>
      <c r="AP1" s="109"/>
      <c r="AQ1" s="109"/>
      <c r="AR1" s="109"/>
      <c r="AS1" s="109"/>
      <c r="AT1" s="109"/>
      <c r="AU1" s="109"/>
      <c r="AV1" s="109"/>
      <c r="AW1" s="109"/>
      <c r="AX1" s="109"/>
      <c r="AY1" s="109"/>
      <c r="AZ1" s="109"/>
      <c r="BA1" s="109"/>
    </row>
    <row r="2" ht="16.5" customHeight="1" outlineLevel="1">
      <c r="A2" s="106"/>
      <c r="B2" s="106"/>
      <c r="C2" s="107"/>
      <c r="D2" s="107"/>
      <c r="E2" s="69">
        <f t="shared" ref="E2:AN2" si="1">YEAR(E4)</f>
        <v>2021</v>
      </c>
      <c r="F2" s="69">
        <f t="shared" si="1"/>
        <v>2022</v>
      </c>
      <c r="G2" s="69">
        <f t="shared" si="1"/>
        <v>2022</v>
      </c>
      <c r="H2" s="69">
        <f t="shared" si="1"/>
        <v>2022</v>
      </c>
      <c r="I2" s="69">
        <f t="shared" si="1"/>
        <v>2022</v>
      </c>
      <c r="J2" s="69">
        <f t="shared" si="1"/>
        <v>2022</v>
      </c>
      <c r="K2" s="69">
        <f t="shared" si="1"/>
        <v>2022</v>
      </c>
      <c r="L2" s="69">
        <f t="shared" si="1"/>
        <v>2022</v>
      </c>
      <c r="M2" s="69">
        <f t="shared" si="1"/>
        <v>2022</v>
      </c>
      <c r="N2" s="69">
        <f t="shared" si="1"/>
        <v>2022</v>
      </c>
      <c r="O2" s="69">
        <f t="shared" si="1"/>
        <v>2022</v>
      </c>
      <c r="P2" s="69">
        <f t="shared" si="1"/>
        <v>2022</v>
      </c>
      <c r="Q2" s="69">
        <f t="shared" si="1"/>
        <v>2022</v>
      </c>
      <c r="R2" s="69">
        <f t="shared" si="1"/>
        <v>2023</v>
      </c>
      <c r="S2" s="69">
        <f t="shared" si="1"/>
        <v>2023</v>
      </c>
      <c r="T2" s="69">
        <f t="shared" si="1"/>
        <v>2023</v>
      </c>
      <c r="U2" s="69">
        <f t="shared" si="1"/>
        <v>2023</v>
      </c>
      <c r="V2" s="69">
        <f t="shared" si="1"/>
        <v>2023</v>
      </c>
      <c r="W2" s="69">
        <f t="shared" si="1"/>
        <v>2023</v>
      </c>
      <c r="X2" s="69">
        <f t="shared" si="1"/>
        <v>2023</v>
      </c>
      <c r="Y2" s="69">
        <f t="shared" si="1"/>
        <v>2023</v>
      </c>
      <c r="Z2" s="69">
        <f t="shared" si="1"/>
        <v>2023</v>
      </c>
      <c r="AA2" s="69">
        <f t="shared" si="1"/>
        <v>2023</v>
      </c>
      <c r="AB2" s="69">
        <f t="shared" si="1"/>
        <v>2023</v>
      </c>
      <c r="AC2" s="69">
        <f t="shared" si="1"/>
        <v>2023</v>
      </c>
      <c r="AD2" s="69">
        <f t="shared" si="1"/>
        <v>2024</v>
      </c>
      <c r="AE2" s="69">
        <f t="shared" si="1"/>
        <v>2024</v>
      </c>
      <c r="AF2" s="69">
        <f t="shared" si="1"/>
        <v>2024</v>
      </c>
      <c r="AG2" s="69">
        <f t="shared" si="1"/>
        <v>2024</v>
      </c>
      <c r="AH2" s="69">
        <f t="shared" si="1"/>
        <v>2024</v>
      </c>
      <c r="AI2" s="69">
        <f t="shared" si="1"/>
        <v>2024</v>
      </c>
      <c r="AJ2" s="69">
        <f t="shared" si="1"/>
        <v>2024</v>
      </c>
      <c r="AK2" s="69">
        <f t="shared" si="1"/>
        <v>2024</v>
      </c>
      <c r="AL2" s="69">
        <f t="shared" si="1"/>
        <v>2024</v>
      </c>
      <c r="AM2" s="69">
        <f t="shared" si="1"/>
        <v>2024</v>
      </c>
      <c r="AN2" s="69">
        <f t="shared" si="1"/>
        <v>2024</v>
      </c>
      <c r="AO2" s="109"/>
      <c r="AP2" s="109"/>
      <c r="AQ2" s="109"/>
      <c r="AR2" s="109"/>
      <c r="AS2" s="109"/>
      <c r="AT2" s="109"/>
      <c r="AU2" s="109"/>
      <c r="AV2" s="109"/>
      <c r="AW2" s="109"/>
      <c r="AX2" s="109"/>
      <c r="AY2" s="109"/>
      <c r="AZ2" s="109"/>
      <c r="BA2" s="109"/>
    </row>
    <row r="3" ht="16.5" customHeight="1" outlineLevel="1">
      <c r="A3" s="106"/>
      <c r="B3" s="106"/>
      <c r="C3" s="107"/>
      <c r="D3" s="107"/>
      <c r="E3" s="69" t="str">
        <f t="shared" ref="E3:AN3" si="2">"FY"&amp;E2</f>
        <v>FY2021</v>
      </c>
      <c r="F3" s="69" t="str">
        <f t="shared" si="2"/>
        <v>FY2022</v>
      </c>
      <c r="G3" s="69" t="str">
        <f t="shared" si="2"/>
        <v>FY2022</v>
      </c>
      <c r="H3" s="69" t="str">
        <f t="shared" si="2"/>
        <v>FY2022</v>
      </c>
      <c r="I3" s="69" t="str">
        <f t="shared" si="2"/>
        <v>FY2022</v>
      </c>
      <c r="J3" s="69" t="str">
        <f t="shared" si="2"/>
        <v>FY2022</v>
      </c>
      <c r="K3" s="69" t="str">
        <f t="shared" si="2"/>
        <v>FY2022</v>
      </c>
      <c r="L3" s="69" t="str">
        <f t="shared" si="2"/>
        <v>FY2022</v>
      </c>
      <c r="M3" s="69" t="str">
        <f t="shared" si="2"/>
        <v>FY2022</v>
      </c>
      <c r="N3" s="69" t="str">
        <f t="shared" si="2"/>
        <v>FY2022</v>
      </c>
      <c r="O3" s="69" t="str">
        <f t="shared" si="2"/>
        <v>FY2022</v>
      </c>
      <c r="P3" s="69" t="str">
        <f t="shared" si="2"/>
        <v>FY2022</v>
      </c>
      <c r="Q3" s="69" t="str">
        <f t="shared" si="2"/>
        <v>FY2022</v>
      </c>
      <c r="R3" s="69" t="str">
        <f t="shared" si="2"/>
        <v>FY2023</v>
      </c>
      <c r="S3" s="69" t="str">
        <f t="shared" si="2"/>
        <v>FY2023</v>
      </c>
      <c r="T3" s="69" t="str">
        <f t="shared" si="2"/>
        <v>FY2023</v>
      </c>
      <c r="U3" s="69" t="str">
        <f t="shared" si="2"/>
        <v>FY2023</v>
      </c>
      <c r="V3" s="69" t="str">
        <f t="shared" si="2"/>
        <v>FY2023</v>
      </c>
      <c r="W3" s="69" t="str">
        <f t="shared" si="2"/>
        <v>FY2023</v>
      </c>
      <c r="X3" s="69" t="str">
        <f t="shared" si="2"/>
        <v>FY2023</v>
      </c>
      <c r="Y3" s="69" t="str">
        <f t="shared" si="2"/>
        <v>FY2023</v>
      </c>
      <c r="Z3" s="69" t="str">
        <f t="shared" si="2"/>
        <v>FY2023</v>
      </c>
      <c r="AA3" s="69" t="str">
        <f t="shared" si="2"/>
        <v>FY2023</v>
      </c>
      <c r="AB3" s="69" t="str">
        <f t="shared" si="2"/>
        <v>FY2023</v>
      </c>
      <c r="AC3" s="69" t="str">
        <f t="shared" si="2"/>
        <v>FY2023</v>
      </c>
      <c r="AD3" s="69" t="str">
        <f t="shared" si="2"/>
        <v>FY2024</v>
      </c>
      <c r="AE3" s="69" t="str">
        <f t="shared" si="2"/>
        <v>FY2024</v>
      </c>
      <c r="AF3" s="69" t="str">
        <f t="shared" si="2"/>
        <v>FY2024</v>
      </c>
      <c r="AG3" s="69" t="str">
        <f t="shared" si="2"/>
        <v>FY2024</v>
      </c>
      <c r="AH3" s="69" t="str">
        <f t="shared" si="2"/>
        <v>FY2024</v>
      </c>
      <c r="AI3" s="69" t="str">
        <f t="shared" si="2"/>
        <v>FY2024</v>
      </c>
      <c r="AJ3" s="69" t="str">
        <f t="shared" si="2"/>
        <v>FY2024</v>
      </c>
      <c r="AK3" s="69" t="str">
        <f t="shared" si="2"/>
        <v>FY2024</v>
      </c>
      <c r="AL3" s="69" t="str">
        <f t="shared" si="2"/>
        <v>FY2024</v>
      </c>
      <c r="AM3" s="69" t="str">
        <f t="shared" si="2"/>
        <v>FY2024</v>
      </c>
      <c r="AN3" s="69" t="str">
        <f t="shared" si="2"/>
        <v>FY2024</v>
      </c>
      <c r="AO3" s="109"/>
      <c r="AP3" s="109"/>
      <c r="AQ3" s="109"/>
      <c r="AR3" s="109"/>
      <c r="AS3" s="109"/>
      <c r="AT3" s="109"/>
      <c r="AU3" s="109"/>
      <c r="AV3" s="109"/>
      <c r="AW3" s="109"/>
      <c r="AX3" s="109"/>
      <c r="AY3" s="109"/>
      <c r="AZ3" s="109"/>
      <c r="BA3" s="109"/>
    </row>
    <row r="4">
      <c r="A4" s="110"/>
      <c r="B4" s="111" t="s">
        <v>32</v>
      </c>
      <c r="C4" s="112"/>
      <c r="D4" s="112"/>
      <c r="E4" s="113">
        <v>44561.0</v>
      </c>
      <c r="F4" s="113">
        <v>44592.0</v>
      </c>
      <c r="G4" s="113">
        <v>44620.0</v>
      </c>
      <c r="H4" s="113">
        <v>44651.0</v>
      </c>
      <c r="I4" s="113">
        <v>44681.0</v>
      </c>
      <c r="J4" s="113">
        <v>44712.0</v>
      </c>
      <c r="K4" s="113">
        <v>44742.0</v>
      </c>
      <c r="L4" s="113">
        <v>44773.0</v>
      </c>
      <c r="M4" s="113">
        <v>44804.0</v>
      </c>
      <c r="N4" s="113">
        <v>44834.0</v>
      </c>
      <c r="O4" s="113">
        <v>44865.0</v>
      </c>
      <c r="P4" s="113">
        <v>44895.0</v>
      </c>
      <c r="Q4" s="113">
        <v>44926.0</v>
      </c>
      <c r="R4" s="113">
        <v>44957.0</v>
      </c>
      <c r="S4" s="113">
        <v>44985.0</v>
      </c>
      <c r="T4" s="113">
        <v>45016.0</v>
      </c>
      <c r="U4" s="113">
        <v>45046.0</v>
      </c>
      <c r="V4" s="113">
        <v>45077.0</v>
      </c>
      <c r="W4" s="113">
        <v>45107.0</v>
      </c>
      <c r="X4" s="113">
        <v>45138.0</v>
      </c>
      <c r="Y4" s="113">
        <v>45169.0</v>
      </c>
      <c r="Z4" s="113">
        <v>45199.0</v>
      </c>
      <c r="AA4" s="113">
        <v>45230.0</v>
      </c>
      <c r="AB4" s="113">
        <v>45260.0</v>
      </c>
      <c r="AC4" s="113">
        <v>45291.0</v>
      </c>
      <c r="AD4" s="113">
        <v>45322.0</v>
      </c>
      <c r="AE4" s="113">
        <v>45351.0</v>
      </c>
      <c r="AF4" s="113">
        <v>45382.0</v>
      </c>
      <c r="AG4" s="113">
        <v>45412.0</v>
      </c>
      <c r="AH4" s="113">
        <v>45443.0</v>
      </c>
      <c r="AI4" s="113">
        <v>45473.0</v>
      </c>
      <c r="AJ4" s="113">
        <v>45504.0</v>
      </c>
      <c r="AK4" s="113">
        <v>45535.0</v>
      </c>
      <c r="AL4" s="113">
        <v>45565.0</v>
      </c>
      <c r="AM4" s="113">
        <v>45596.0</v>
      </c>
      <c r="AN4" s="113">
        <v>45626.0</v>
      </c>
      <c r="AO4" s="109"/>
      <c r="AP4" s="109"/>
      <c r="AQ4" s="109"/>
      <c r="AR4" s="109"/>
      <c r="AS4" s="109"/>
      <c r="AT4" s="109"/>
      <c r="AU4" s="109"/>
      <c r="AV4" s="109"/>
      <c r="AW4" s="109"/>
      <c r="AX4" s="109"/>
      <c r="AY4" s="109"/>
      <c r="AZ4" s="109"/>
      <c r="BA4" s="109"/>
    </row>
    <row r="5" ht="9.0" customHeight="1" outlineLevel="1">
      <c r="A5" s="114"/>
      <c r="B5" s="114"/>
      <c r="C5" s="115"/>
      <c r="D5" s="115"/>
      <c r="E5" s="115"/>
      <c r="F5" s="115"/>
      <c r="G5" s="115"/>
      <c r="H5" s="115"/>
      <c r="I5" s="115"/>
      <c r="J5" s="115"/>
      <c r="K5" s="115"/>
      <c r="L5" s="115"/>
      <c r="M5" s="115"/>
      <c r="N5" s="115"/>
      <c r="O5" s="115"/>
      <c r="P5" s="115"/>
      <c r="Q5" s="115"/>
      <c r="R5" s="115"/>
      <c r="S5" s="115"/>
      <c r="T5" s="115"/>
      <c r="U5" s="115"/>
      <c r="V5" s="115"/>
      <c r="W5" s="115"/>
      <c r="X5" s="115"/>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row>
    <row r="6" outlineLevel="1">
      <c r="A6" s="116"/>
      <c r="B6" s="116" t="s">
        <v>22</v>
      </c>
      <c r="C6" s="115"/>
      <c r="D6" s="107"/>
      <c r="E6" s="117"/>
      <c r="F6" s="117"/>
      <c r="G6" s="117"/>
      <c r="H6" s="117"/>
      <c r="I6" s="117"/>
      <c r="J6" s="117"/>
      <c r="K6" s="117"/>
      <c r="L6" s="117"/>
      <c r="M6" s="117"/>
      <c r="N6" s="117">
        <v>0.0</v>
      </c>
      <c r="O6" s="117">
        <f t="shared" ref="O6:Z6" si="3">N6+1</f>
        <v>1</v>
      </c>
      <c r="P6" s="117">
        <f t="shared" si="3"/>
        <v>2</v>
      </c>
      <c r="Q6" s="117">
        <f t="shared" si="3"/>
        <v>3</v>
      </c>
      <c r="R6" s="117">
        <f t="shared" si="3"/>
        <v>4</v>
      </c>
      <c r="S6" s="117">
        <f t="shared" si="3"/>
        <v>5</v>
      </c>
      <c r="T6" s="117">
        <f t="shared" si="3"/>
        <v>6</v>
      </c>
      <c r="U6" s="117">
        <f t="shared" si="3"/>
        <v>7</v>
      </c>
      <c r="V6" s="117">
        <f t="shared" si="3"/>
        <v>8</v>
      </c>
      <c r="W6" s="117">
        <f t="shared" si="3"/>
        <v>9</v>
      </c>
      <c r="X6" s="117">
        <f t="shared" si="3"/>
        <v>10</v>
      </c>
      <c r="Y6" s="117">
        <f t="shared" si="3"/>
        <v>11</v>
      </c>
      <c r="Z6" s="117">
        <f t="shared" si="3"/>
        <v>12</v>
      </c>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row>
    <row r="7" outlineLevel="1">
      <c r="A7" s="118"/>
      <c r="B7" s="119" t="s">
        <v>33</v>
      </c>
      <c r="C7" s="120"/>
      <c r="D7" s="120"/>
      <c r="E7" s="121"/>
      <c r="F7" s="121"/>
      <c r="G7" s="121"/>
      <c r="H7" s="121"/>
      <c r="I7" s="121"/>
      <c r="J7" s="121"/>
      <c r="K7" s="121"/>
      <c r="L7" s="121"/>
      <c r="M7" s="121"/>
      <c r="N7" s="122">
        <v>1.0</v>
      </c>
      <c r="O7" s="123">
        <v>0.0</v>
      </c>
      <c r="P7" s="123">
        <v>0.0</v>
      </c>
      <c r="Q7" s="123">
        <v>0.0</v>
      </c>
      <c r="R7" s="123">
        <v>0.0</v>
      </c>
      <c r="S7" s="123">
        <v>0.0</v>
      </c>
      <c r="T7" s="123">
        <v>0.0</v>
      </c>
      <c r="U7" s="123">
        <v>0.0</v>
      </c>
      <c r="V7" s="123">
        <v>0.0</v>
      </c>
      <c r="W7" s="123">
        <v>0.0</v>
      </c>
      <c r="X7" s="123">
        <v>0.0</v>
      </c>
      <c r="Y7" s="123">
        <v>0.0</v>
      </c>
      <c r="Z7" s="123">
        <v>0.0</v>
      </c>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row>
    <row r="8" outlineLevel="1">
      <c r="A8" s="118"/>
      <c r="B8" s="119" t="s">
        <v>34</v>
      </c>
      <c r="C8" s="120"/>
      <c r="D8" s="120"/>
      <c r="E8" s="121"/>
      <c r="F8" s="121"/>
      <c r="G8" s="121"/>
      <c r="H8" s="121"/>
      <c r="I8" s="121"/>
      <c r="J8" s="121"/>
      <c r="K8" s="121"/>
      <c r="L8" s="121"/>
      <c r="M8" s="121"/>
      <c r="N8" s="124">
        <v>0.5</v>
      </c>
      <c r="O8" s="123">
        <v>0.0</v>
      </c>
      <c r="P8" s="123">
        <v>0.0</v>
      </c>
      <c r="Q8" s="123">
        <v>0.0</v>
      </c>
      <c r="R8" s="123">
        <v>0.0</v>
      </c>
      <c r="S8" s="123">
        <v>0.0</v>
      </c>
      <c r="T8" s="124">
        <v>0.5</v>
      </c>
      <c r="U8" s="123">
        <v>0.0</v>
      </c>
      <c r="V8" s="123">
        <v>0.0</v>
      </c>
      <c r="W8" s="123">
        <v>0.0</v>
      </c>
      <c r="X8" s="123">
        <v>0.0</v>
      </c>
      <c r="Y8" s="123">
        <v>0.0</v>
      </c>
      <c r="Z8" s="123">
        <v>0.0</v>
      </c>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row>
    <row r="9" outlineLevel="1">
      <c r="A9" s="118"/>
      <c r="B9" s="119" t="s">
        <v>35</v>
      </c>
      <c r="C9" s="120"/>
      <c r="D9" s="120"/>
      <c r="E9" s="121"/>
      <c r="F9" s="121"/>
      <c r="G9" s="121"/>
      <c r="H9" s="121"/>
      <c r="I9" s="121"/>
      <c r="J9" s="121"/>
      <c r="K9" s="121"/>
      <c r="L9" s="121"/>
      <c r="M9" s="121"/>
      <c r="N9" s="122">
        <v>0.25</v>
      </c>
      <c r="O9" s="123">
        <v>0.0</v>
      </c>
      <c r="P9" s="123">
        <v>0.0</v>
      </c>
      <c r="Q9" s="122">
        <v>0.25</v>
      </c>
      <c r="R9" s="123">
        <v>0.0</v>
      </c>
      <c r="S9" s="123">
        <v>0.0</v>
      </c>
      <c r="T9" s="122">
        <v>0.25</v>
      </c>
      <c r="U9" s="123">
        <v>0.0</v>
      </c>
      <c r="V9" s="123">
        <v>0.0</v>
      </c>
      <c r="W9" s="122">
        <v>0.25</v>
      </c>
      <c r="X9" s="123">
        <v>0.0</v>
      </c>
      <c r="Y9" s="123">
        <v>0.0</v>
      </c>
      <c r="Z9" s="123">
        <v>0.0</v>
      </c>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row>
    <row r="10" outlineLevel="1">
      <c r="A10" s="118"/>
      <c r="B10" s="119" t="s">
        <v>36</v>
      </c>
      <c r="C10" s="120"/>
      <c r="D10" s="120"/>
      <c r="E10" s="121"/>
      <c r="F10" s="121"/>
      <c r="G10" s="121"/>
      <c r="H10" s="121"/>
      <c r="I10" s="121"/>
      <c r="J10" s="121"/>
      <c r="K10" s="121"/>
      <c r="L10" s="121"/>
      <c r="M10" s="121"/>
      <c r="N10" s="124">
        <f t="shared" ref="N10:Y10" si="4">1/12</f>
        <v>0.08333333333</v>
      </c>
      <c r="O10" s="124">
        <f t="shared" si="4"/>
        <v>0.08333333333</v>
      </c>
      <c r="P10" s="124">
        <f t="shared" si="4"/>
        <v>0.08333333333</v>
      </c>
      <c r="Q10" s="124">
        <f t="shared" si="4"/>
        <v>0.08333333333</v>
      </c>
      <c r="R10" s="124">
        <f t="shared" si="4"/>
        <v>0.08333333333</v>
      </c>
      <c r="S10" s="124">
        <f t="shared" si="4"/>
        <v>0.08333333333</v>
      </c>
      <c r="T10" s="124">
        <f t="shared" si="4"/>
        <v>0.08333333333</v>
      </c>
      <c r="U10" s="124">
        <f t="shared" si="4"/>
        <v>0.08333333333</v>
      </c>
      <c r="V10" s="124">
        <f t="shared" si="4"/>
        <v>0.08333333333</v>
      </c>
      <c r="W10" s="124">
        <f t="shared" si="4"/>
        <v>0.08333333333</v>
      </c>
      <c r="X10" s="124">
        <f t="shared" si="4"/>
        <v>0.08333333333</v>
      </c>
      <c r="Y10" s="124">
        <f t="shared" si="4"/>
        <v>0.08333333333</v>
      </c>
      <c r="Z10" s="123">
        <v>0.0</v>
      </c>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row>
    <row r="11" outlineLevel="1">
      <c r="A11" s="125"/>
      <c r="B11" s="125"/>
      <c r="C11" s="115"/>
      <c r="D11" s="107"/>
      <c r="E11" s="121"/>
      <c r="F11" s="121"/>
      <c r="G11" s="121"/>
      <c r="H11" s="121"/>
      <c r="I11" s="121"/>
      <c r="J11" s="121"/>
      <c r="K11" s="121"/>
      <c r="L11" s="121"/>
      <c r="M11" s="121"/>
      <c r="N11" s="121"/>
      <c r="O11" s="121"/>
      <c r="P11" s="121"/>
      <c r="Q11" s="121"/>
      <c r="R11" s="121"/>
      <c r="S11" s="121"/>
      <c r="T11" s="121"/>
      <c r="U11" s="121"/>
      <c r="V11" s="121"/>
      <c r="W11" s="121"/>
      <c r="X11" s="121"/>
      <c r="Y11" s="121"/>
      <c r="Z11" s="121"/>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row>
    <row r="12" outlineLevel="1">
      <c r="A12" s="116"/>
      <c r="B12" s="116" t="s">
        <v>24</v>
      </c>
      <c r="C12" s="115"/>
      <c r="D12" s="107"/>
      <c r="E12" s="121"/>
      <c r="F12" s="121"/>
      <c r="G12" s="121"/>
      <c r="H12" s="121"/>
      <c r="I12" s="121"/>
      <c r="J12" s="121"/>
      <c r="K12" s="121"/>
      <c r="L12" s="121"/>
      <c r="M12" s="121"/>
      <c r="N12" s="121"/>
      <c r="O12" s="121"/>
      <c r="P12" s="121"/>
      <c r="Q12" s="115"/>
      <c r="R12" s="115"/>
      <c r="S12" s="115"/>
      <c r="T12" s="115"/>
      <c r="U12" s="121"/>
      <c r="V12" s="121"/>
      <c r="W12" s="121"/>
      <c r="X12" s="121"/>
      <c r="Y12" s="121"/>
      <c r="Z12" s="121"/>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row>
    <row r="13" outlineLevel="1">
      <c r="A13" s="118"/>
      <c r="B13" s="119" t="s">
        <v>37</v>
      </c>
      <c r="C13" s="120"/>
      <c r="D13" s="120"/>
      <c r="E13" s="121"/>
      <c r="F13" s="121"/>
      <c r="G13" s="121"/>
      <c r="H13" s="121"/>
      <c r="I13" s="121"/>
      <c r="J13" s="121"/>
      <c r="K13" s="121"/>
      <c r="L13" s="121"/>
      <c r="M13" s="121"/>
      <c r="N13" s="126">
        <v>0.8</v>
      </c>
      <c r="O13" s="127" t="s">
        <v>38</v>
      </c>
      <c r="S13" s="115"/>
      <c r="T13" s="115"/>
      <c r="U13" s="121"/>
      <c r="V13" s="121"/>
      <c r="W13" s="121"/>
      <c r="X13" s="121"/>
      <c r="Y13" s="121"/>
      <c r="Z13" s="121"/>
      <c r="AA13" s="115"/>
      <c r="AB13" s="115"/>
      <c r="AC13" s="115"/>
      <c r="AD13" s="115"/>
      <c r="AE13" s="115"/>
      <c r="AF13" s="115"/>
      <c r="AG13" s="115"/>
      <c r="AH13" s="115"/>
      <c r="AI13" s="115"/>
      <c r="AJ13" s="115"/>
      <c r="AK13" s="115"/>
      <c r="AL13" s="115"/>
      <c r="AM13" s="115"/>
      <c r="AN13" s="115"/>
      <c r="AO13" s="107"/>
      <c r="AP13" s="107"/>
      <c r="AQ13" s="107"/>
      <c r="AR13" s="107"/>
      <c r="AS13" s="107"/>
      <c r="AT13" s="107"/>
      <c r="AU13" s="107"/>
      <c r="AV13" s="107"/>
      <c r="AW13" s="107"/>
      <c r="AX13" s="107"/>
      <c r="AY13" s="107"/>
      <c r="AZ13" s="107"/>
      <c r="BA13" s="107"/>
    </row>
    <row r="14" outlineLevel="1">
      <c r="A14" s="118"/>
      <c r="B14" s="119" t="s">
        <v>39</v>
      </c>
      <c r="C14" s="120"/>
      <c r="D14" s="120"/>
      <c r="E14" s="121"/>
      <c r="F14" s="121"/>
      <c r="G14" s="121"/>
      <c r="H14" s="121"/>
      <c r="I14" s="121"/>
      <c r="J14" s="121"/>
      <c r="K14" s="121"/>
      <c r="L14" s="121"/>
      <c r="M14" s="121"/>
      <c r="N14" s="128">
        <v>0.05</v>
      </c>
      <c r="S14" s="115"/>
      <c r="T14" s="115"/>
      <c r="U14" s="121"/>
      <c r="V14" s="121"/>
      <c r="W14" s="121"/>
      <c r="X14" s="121"/>
      <c r="Y14" s="121"/>
      <c r="Z14" s="121"/>
      <c r="AA14" s="115"/>
      <c r="AB14" s="115"/>
      <c r="AC14" s="115"/>
      <c r="AD14" s="115"/>
      <c r="AE14" s="115"/>
      <c r="AF14" s="115"/>
      <c r="AG14" s="115"/>
      <c r="AH14" s="115"/>
      <c r="AI14" s="115"/>
      <c r="AJ14" s="115"/>
      <c r="AK14" s="115"/>
      <c r="AL14" s="115"/>
      <c r="AM14" s="115"/>
      <c r="AN14" s="115"/>
      <c r="AO14" s="107"/>
      <c r="AP14" s="107"/>
      <c r="AQ14" s="107"/>
      <c r="AR14" s="107"/>
      <c r="AS14" s="107"/>
      <c r="AT14" s="107"/>
      <c r="AU14" s="107"/>
      <c r="AV14" s="107"/>
      <c r="AW14" s="107"/>
      <c r="AX14" s="107"/>
      <c r="AY14" s="107"/>
      <c r="AZ14" s="107"/>
      <c r="BA14" s="107"/>
    </row>
    <row r="15" outlineLevel="1">
      <c r="A15" s="118"/>
      <c r="B15" s="119" t="s">
        <v>40</v>
      </c>
      <c r="C15" s="120"/>
      <c r="D15" s="120"/>
      <c r="E15" s="121"/>
      <c r="F15" s="121"/>
      <c r="G15" s="121"/>
      <c r="H15" s="121"/>
      <c r="I15" s="121"/>
      <c r="J15" s="121"/>
      <c r="K15" s="121"/>
      <c r="L15" s="121"/>
      <c r="M15" s="121"/>
      <c r="N15" s="128">
        <v>0.1</v>
      </c>
      <c r="S15" s="115"/>
      <c r="T15" s="115"/>
      <c r="U15" s="121"/>
      <c r="V15" s="121"/>
      <c r="W15" s="121"/>
      <c r="X15" s="121"/>
      <c r="Y15" s="121"/>
      <c r="Z15" s="121"/>
      <c r="AA15" s="115"/>
      <c r="AB15" s="115"/>
      <c r="AC15" s="115"/>
      <c r="AD15" s="115"/>
      <c r="AE15" s="115"/>
      <c r="AF15" s="115"/>
      <c r="AG15" s="115"/>
      <c r="AH15" s="115"/>
      <c r="AI15" s="115"/>
      <c r="AJ15" s="115"/>
      <c r="AK15" s="115"/>
      <c r="AL15" s="115"/>
      <c r="AM15" s="115"/>
      <c r="AN15" s="115"/>
      <c r="AO15" s="107"/>
      <c r="AP15" s="107"/>
      <c r="AQ15" s="107"/>
      <c r="AR15" s="107"/>
      <c r="AS15" s="107"/>
      <c r="AT15" s="107"/>
      <c r="AU15" s="107"/>
      <c r="AV15" s="107"/>
      <c r="AW15" s="107"/>
      <c r="AX15" s="107"/>
      <c r="AY15" s="107"/>
      <c r="AZ15" s="107"/>
      <c r="BA15" s="107"/>
    </row>
    <row r="16" outlineLevel="1">
      <c r="A16" s="118"/>
      <c r="B16" s="119" t="s">
        <v>36</v>
      </c>
      <c r="C16" s="120"/>
      <c r="D16" s="120"/>
      <c r="E16" s="121"/>
      <c r="F16" s="121"/>
      <c r="G16" s="121"/>
      <c r="H16" s="121"/>
      <c r="I16" s="121"/>
      <c r="J16" s="121"/>
      <c r="K16" s="121"/>
      <c r="L16" s="121"/>
      <c r="M16" s="121"/>
      <c r="N16" s="128">
        <v>0.05</v>
      </c>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07"/>
      <c r="AP16" s="107"/>
      <c r="AQ16" s="107"/>
      <c r="AR16" s="107"/>
      <c r="AS16" s="107"/>
      <c r="AT16" s="107"/>
      <c r="AU16" s="107"/>
      <c r="AV16" s="107"/>
      <c r="AW16" s="107"/>
      <c r="AX16" s="107"/>
      <c r="AY16" s="107"/>
      <c r="AZ16" s="107"/>
      <c r="BA16" s="107"/>
    </row>
    <row r="17" outlineLevel="1">
      <c r="A17" s="116"/>
      <c r="B17" s="129" t="s">
        <v>41</v>
      </c>
      <c r="C17" s="120"/>
      <c r="D17" s="120"/>
      <c r="E17" s="121"/>
      <c r="F17" s="121"/>
      <c r="G17" s="121"/>
      <c r="H17" s="121"/>
      <c r="I17" s="121"/>
      <c r="J17" s="121"/>
      <c r="K17" s="121"/>
      <c r="L17" s="121"/>
      <c r="M17" s="121"/>
      <c r="N17" s="130">
        <f>SUM(N13:N16)</f>
        <v>1</v>
      </c>
      <c r="O17" s="131"/>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07"/>
      <c r="AP17" s="107"/>
      <c r="AQ17" s="107"/>
      <c r="AR17" s="107"/>
      <c r="AS17" s="107"/>
      <c r="AT17" s="107"/>
      <c r="AU17" s="107"/>
      <c r="AV17" s="107"/>
      <c r="AW17" s="107"/>
      <c r="AX17" s="107"/>
      <c r="AY17" s="107"/>
      <c r="AZ17" s="107"/>
      <c r="BA17" s="107"/>
    </row>
    <row r="18" outlineLevel="1">
      <c r="A18" s="132"/>
      <c r="B18" s="132"/>
      <c r="C18" s="115"/>
      <c r="D18" s="107"/>
      <c r="E18" s="121"/>
      <c r="F18" s="121"/>
      <c r="G18" s="121"/>
      <c r="H18" s="121"/>
      <c r="I18" s="121"/>
      <c r="J18" s="121"/>
      <c r="K18" s="121"/>
      <c r="L18" s="121"/>
      <c r="M18" s="121"/>
      <c r="N18" s="133"/>
      <c r="O18" s="131"/>
      <c r="P18" s="115"/>
      <c r="Q18" s="134"/>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07"/>
      <c r="AP18" s="107"/>
      <c r="AQ18" s="107"/>
      <c r="AR18" s="107"/>
      <c r="AS18" s="107"/>
      <c r="AT18" s="107"/>
      <c r="AU18" s="107"/>
      <c r="AV18" s="107"/>
      <c r="AW18" s="107"/>
      <c r="AX18" s="107"/>
      <c r="AY18" s="107"/>
      <c r="AZ18" s="107"/>
      <c r="BA18" s="107"/>
    </row>
    <row r="19" outlineLevel="1">
      <c r="A19" s="116"/>
      <c r="B19" s="116" t="s">
        <v>42</v>
      </c>
      <c r="C19" s="115"/>
      <c r="D19" s="107"/>
      <c r="E19" s="121"/>
      <c r="F19" s="121"/>
      <c r="G19" s="121"/>
      <c r="H19" s="121"/>
      <c r="I19" s="121"/>
      <c r="J19" s="121"/>
      <c r="K19" s="121"/>
      <c r="L19" s="121"/>
      <c r="M19" s="121"/>
      <c r="N19" s="121"/>
      <c r="O19" s="131"/>
      <c r="P19" s="121"/>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07"/>
      <c r="AP19" s="107"/>
      <c r="AQ19" s="107"/>
      <c r="AR19" s="107"/>
      <c r="AS19" s="107"/>
      <c r="AT19" s="107"/>
      <c r="AU19" s="107"/>
      <c r="AV19" s="107"/>
      <c r="AW19" s="107"/>
      <c r="AX19" s="107"/>
      <c r="AY19" s="107"/>
      <c r="AZ19" s="107"/>
      <c r="BA19" s="107"/>
    </row>
    <row r="20" outlineLevel="1">
      <c r="A20" s="116"/>
      <c r="B20" s="119" t="s">
        <v>43</v>
      </c>
      <c r="C20" s="120"/>
      <c r="D20" s="120"/>
      <c r="E20" s="121"/>
      <c r="F20" s="121"/>
      <c r="G20" s="121"/>
      <c r="H20" s="121"/>
      <c r="I20" s="121"/>
      <c r="J20" s="121"/>
      <c r="K20" s="121"/>
      <c r="L20" s="121"/>
      <c r="M20" s="121"/>
      <c r="N20" s="135">
        <v>0.9</v>
      </c>
      <c r="O20" s="127" t="s">
        <v>27</v>
      </c>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07"/>
      <c r="AP20" s="107"/>
      <c r="AQ20" s="107"/>
      <c r="AR20" s="107"/>
      <c r="AS20" s="107"/>
      <c r="AT20" s="107"/>
      <c r="AU20" s="107"/>
      <c r="AV20" s="107"/>
      <c r="AW20" s="107"/>
      <c r="AX20" s="107"/>
      <c r="AY20" s="107"/>
      <c r="AZ20" s="107"/>
      <c r="BA20" s="107"/>
    </row>
    <row r="21" outlineLevel="1">
      <c r="A21" s="118"/>
      <c r="B21" s="119" t="s">
        <v>44</v>
      </c>
      <c r="C21" s="120"/>
      <c r="D21" s="120"/>
      <c r="E21" s="121"/>
      <c r="F21" s="121"/>
      <c r="G21" s="121"/>
      <c r="H21" s="121"/>
      <c r="I21" s="121"/>
      <c r="J21" s="121"/>
      <c r="K21" s="121"/>
      <c r="L21" s="121"/>
      <c r="M21" s="121"/>
      <c r="N21" s="128">
        <v>0.1</v>
      </c>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07"/>
      <c r="AP21" s="107"/>
      <c r="AQ21" s="107"/>
      <c r="AR21" s="107"/>
      <c r="AS21" s="107"/>
      <c r="AT21" s="107"/>
      <c r="AU21" s="107"/>
      <c r="AV21" s="107"/>
      <c r="AW21" s="107"/>
      <c r="AX21" s="107"/>
      <c r="AY21" s="107"/>
      <c r="AZ21" s="107"/>
      <c r="BA21" s="107"/>
    </row>
    <row r="22" outlineLevel="1">
      <c r="A22" s="118"/>
      <c r="B22" s="119" t="s">
        <v>45</v>
      </c>
      <c r="C22" s="120"/>
      <c r="D22" s="120"/>
      <c r="E22" s="121"/>
      <c r="F22" s="121"/>
      <c r="G22" s="121"/>
      <c r="H22" s="121"/>
      <c r="I22" s="121"/>
      <c r="J22" s="121"/>
      <c r="K22" s="121"/>
      <c r="L22" s="121"/>
      <c r="M22" s="121"/>
      <c r="N22" s="136">
        <v>0.0</v>
      </c>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07"/>
      <c r="AP22" s="107"/>
      <c r="AQ22" s="107"/>
      <c r="AR22" s="107"/>
      <c r="AS22" s="107"/>
      <c r="AT22" s="107"/>
      <c r="AU22" s="107"/>
      <c r="AV22" s="107"/>
      <c r="AW22" s="107"/>
      <c r="AX22" s="107"/>
      <c r="AY22" s="107"/>
      <c r="AZ22" s="107"/>
      <c r="BA22" s="107"/>
    </row>
    <row r="23" outlineLevel="1">
      <c r="A23" s="116"/>
      <c r="B23" s="129" t="s">
        <v>46</v>
      </c>
      <c r="C23" s="120"/>
      <c r="D23" s="120"/>
      <c r="E23" s="121"/>
      <c r="F23" s="121"/>
      <c r="G23" s="121"/>
      <c r="H23" s="121"/>
      <c r="I23" s="121"/>
      <c r="J23" s="121"/>
      <c r="K23" s="121"/>
      <c r="L23" s="121"/>
      <c r="M23" s="121"/>
      <c r="N23" s="137">
        <f>SUM(N20:N22)</f>
        <v>1</v>
      </c>
      <c r="O23" s="131"/>
      <c r="P23" s="115"/>
      <c r="Q23" s="138"/>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07"/>
      <c r="AP23" s="107"/>
      <c r="AQ23" s="107"/>
      <c r="AR23" s="107"/>
      <c r="AS23" s="107"/>
      <c r="AT23" s="107"/>
      <c r="AU23" s="107"/>
      <c r="AV23" s="107"/>
      <c r="AW23" s="107"/>
      <c r="AX23" s="107"/>
      <c r="AY23" s="107"/>
      <c r="AZ23" s="107"/>
      <c r="BA23" s="107"/>
    </row>
    <row r="24" outlineLevel="1">
      <c r="A24" s="125"/>
      <c r="B24" s="125"/>
      <c r="C24" s="115"/>
      <c r="D24" s="107"/>
      <c r="E24" s="121"/>
      <c r="F24" s="121"/>
      <c r="G24" s="121"/>
      <c r="H24" s="121"/>
      <c r="I24" s="121"/>
      <c r="J24" s="121"/>
      <c r="K24" s="121"/>
      <c r="L24" s="121"/>
      <c r="M24" s="121"/>
      <c r="N24" s="121"/>
      <c r="O24" s="131"/>
      <c r="P24" s="115"/>
      <c r="Q24" s="138"/>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07"/>
      <c r="AP24" s="107"/>
      <c r="AQ24" s="107"/>
      <c r="AR24" s="107"/>
      <c r="AS24" s="107"/>
      <c r="AT24" s="107"/>
      <c r="AU24" s="107"/>
      <c r="AV24" s="107"/>
      <c r="AW24" s="107"/>
      <c r="AX24" s="107"/>
      <c r="AY24" s="107"/>
      <c r="AZ24" s="107"/>
      <c r="BA24" s="107"/>
    </row>
    <row r="25" outlineLevel="1">
      <c r="A25" s="116"/>
      <c r="B25" s="116" t="s">
        <v>28</v>
      </c>
      <c r="C25" s="115"/>
      <c r="D25" s="107"/>
      <c r="E25" s="121"/>
      <c r="F25" s="121"/>
      <c r="G25" s="121"/>
      <c r="H25" s="121"/>
      <c r="I25" s="121"/>
      <c r="J25" s="121"/>
      <c r="K25" s="121"/>
      <c r="L25" s="121"/>
      <c r="M25" s="121"/>
      <c r="N25" s="115"/>
      <c r="O25" s="139"/>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07"/>
      <c r="AP25" s="107"/>
      <c r="AQ25" s="107"/>
      <c r="AR25" s="107"/>
      <c r="AS25" s="107"/>
      <c r="AT25" s="107"/>
      <c r="AU25" s="107"/>
      <c r="AV25" s="107"/>
      <c r="AW25" s="107"/>
      <c r="AX25" s="107"/>
      <c r="AY25" s="107"/>
      <c r="AZ25" s="107"/>
      <c r="BA25" s="107"/>
    </row>
    <row r="26" outlineLevel="1">
      <c r="A26" s="118"/>
      <c r="B26" s="119" t="s">
        <v>47</v>
      </c>
      <c r="C26" s="120"/>
      <c r="D26" s="120"/>
      <c r="E26" s="121"/>
      <c r="F26" s="121"/>
      <c r="G26" s="121"/>
      <c r="H26" s="121"/>
      <c r="I26" s="121"/>
      <c r="J26" s="121"/>
      <c r="K26" s="121"/>
      <c r="L26" s="121"/>
      <c r="M26" s="121"/>
      <c r="N26" s="140">
        <v>0.8</v>
      </c>
      <c r="O26" s="127" t="s">
        <v>48</v>
      </c>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07"/>
      <c r="AP26" s="107"/>
      <c r="AQ26" s="107"/>
      <c r="AR26" s="107"/>
      <c r="AS26" s="107"/>
      <c r="AT26" s="107"/>
      <c r="AU26" s="107"/>
      <c r="AV26" s="107"/>
      <c r="AW26" s="107"/>
      <c r="AX26" s="107"/>
      <c r="AY26" s="107"/>
      <c r="AZ26" s="107"/>
      <c r="BA26" s="107"/>
    </row>
    <row r="27" outlineLevel="1">
      <c r="A27" s="118"/>
      <c r="B27" s="119" t="s">
        <v>49</v>
      </c>
      <c r="C27" s="120"/>
      <c r="D27" s="120"/>
      <c r="E27" s="121"/>
      <c r="F27" s="121"/>
      <c r="G27" s="121"/>
      <c r="H27" s="121"/>
      <c r="I27" s="121"/>
      <c r="J27" s="121"/>
      <c r="K27" s="121"/>
      <c r="L27" s="121"/>
      <c r="M27" s="121"/>
      <c r="N27" s="141">
        <v>0.1</v>
      </c>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07"/>
      <c r="AP27" s="107"/>
      <c r="AQ27" s="107"/>
      <c r="AR27" s="107"/>
      <c r="AS27" s="107"/>
      <c r="AT27" s="107"/>
      <c r="AU27" s="107"/>
      <c r="AV27" s="107"/>
      <c r="AW27" s="107"/>
      <c r="AX27" s="107"/>
      <c r="AY27" s="107"/>
      <c r="AZ27" s="107"/>
      <c r="BA27" s="107"/>
    </row>
    <row r="28" outlineLevel="1">
      <c r="A28" s="118"/>
      <c r="B28" s="119" t="s">
        <v>50</v>
      </c>
      <c r="C28" s="120"/>
      <c r="D28" s="120"/>
      <c r="E28" s="121"/>
      <c r="F28" s="121"/>
      <c r="G28" s="121"/>
      <c r="H28" s="121"/>
      <c r="I28" s="121"/>
      <c r="J28" s="121"/>
      <c r="K28" s="121"/>
      <c r="L28" s="121"/>
      <c r="M28" s="121"/>
      <c r="N28" s="136">
        <v>0.1</v>
      </c>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07"/>
      <c r="AP28" s="107"/>
      <c r="AQ28" s="107"/>
      <c r="AR28" s="107"/>
      <c r="AS28" s="107"/>
      <c r="AT28" s="107"/>
      <c r="AU28" s="107"/>
      <c r="AV28" s="107"/>
      <c r="AW28" s="107"/>
      <c r="AX28" s="107"/>
      <c r="AY28" s="107"/>
      <c r="AZ28" s="107"/>
      <c r="BA28" s="107"/>
    </row>
    <row r="29" outlineLevel="1">
      <c r="A29" s="116"/>
      <c r="B29" s="129" t="s">
        <v>46</v>
      </c>
      <c r="C29" s="120"/>
      <c r="D29" s="120"/>
      <c r="E29" s="121"/>
      <c r="F29" s="121"/>
      <c r="G29" s="121"/>
      <c r="H29" s="121"/>
      <c r="I29" s="121"/>
      <c r="J29" s="121"/>
      <c r="K29" s="121"/>
      <c r="L29" s="121"/>
      <c r="M29" s="121"/>
      <c r="N29" s="137">
        <f>SUM(N26:N28)</f>
        <v>1</v>
      </c>
      <c r="O29" s="131"/>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07"/>
      <c r="AP29" s="107"/>
      <c r="AQ29" s="107"/>
      <c r="AR29" s="107"/>
      <c r="AS29" s="107"/>
      <c r="AT29" s="107"/>
      <c r="AU29" s="107"/>
      <c r="AV29" s="107"/>
      <c r="AW29" s="107"/>
      <c r="AX29" s="107"/>
      <c r="AY29" s="107"/>
      <c r="AZ29" s="107"/>
      <c r="BA29" s="107"/>
    </row>
    <row r="30">
      <c r="A30" s="125"/>
      <c r="B30" s="107"/>
      <c r="C30" s="107"/>
      <c r="D30" s="107"/>
      <c r="E30" s="107"/>
      <c r="F30" s="107"/>
      <c r="G30" s="107"/>
      <c r="H30" s="107"/>
      <c r="I30" s="107"/>
      <c r="J30" s="107"/>
      <c r="K30" s="107"/>
      <c r="L30" s="107"/>
      <c r="M30" s="107"/>
      <c r="N30" s="107"/>
      <c r="O30" s="107"/>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07"/>
      <c r="AP30" s="107"/>
      <c r="AQ30" s="107"/>
      <c r="AR30" s="107"/>
      <c r="AS30" s="107"/>
      <c r="AT30" s="107"/>
      <c r="AU30" s="107"/>
      <c r="AV30" s="107"/>
      <c r="AW30" s="107"/>
      <c r="AX30" s="107"/>
      <c r="AY30" s="107"/>
      <c r="AZ30" s="107"/>
      <c r="BA30" s="107"/>
    </row>
    <row r="31">
      <c r="A31" s="142"/>
      <c r="B31" s="143" t="s">
        <v>51</v>
      </c>
      <c r="C31" s="144"/>
      <c r="D31" s="145"/>
      <c r="E31" s="146"/>
      <c r="F31" s="146"/>
      <c r="G31" s="146"/>
      <c r="H31" s="146"/>
      <c r="I31" s="146"/>
      <c r="J31" s="146"/>
      <c r="K31" s="146"/>
      <c r="L31" s="146"/>
      <c r="M31" s="146"/>
      <c r="N31" s="147">
        <v>559173.0</v>
      </c>
      <c r="O31" s="147">
        <v>681325.0</v>
      </c>
      <c r="P31" s="147">
        <v>499193.0</v>
      </c>
      <c r="Q31" s="147">
        <v>421378.0</v>
      </c>
      <c r="R31" s="147">
        <v>332550.0</v>
      </c>
      <c r="S31" s="147">
        <v>923810.0</v>
      </c>
      <c r="T31" s="147">
        <v>577910.0</v>
      </c>
      <c r="U31" s="147">
        <v>421010.0</v>
      </c>
      <c r="V31" s="147">
        <v>1026050.0</v>
      </c>
      <c r="W31" s="147">
        <v>489068.0</v>
      </c>
      <c r="X31" s="147">
        <v>790513.0</v>
      </c>
      <c r="Y31" s="147">
        <v>931498.0</v>
      </c>
      <c r="Z31" s="147">
        <v>890773.0</v>
      </c>
      <c r="AA31" s="147">
        <v>1101731.0</v>
      </c>
      <c r="AB31" s="147">
        <v>1098086.0</v>
      </c>
      <c r="AC31" s="147">
        <v>638113.0</v>
      </c>
      <c r="AD31" s="147">
        <v>648505.0</v>
      </c>
      <c r="AE31" s="147">
        <v>1338628.0</v>
      </c>
      <c r="AF31" s="147">
        <v>741233.0</v>
      </c>
      <c r="AG31" s="147">
        <v>833746.0</v>
      </c>
      <c r="AH31" s="147">
        <v>1587300.0</v>
      </c>
      <c r="AI31" s="147">
        <v>898297.0</v>
      </c>
      <c r="AJ31" s="147">
        <v>1348268.0</v>
      </c>
      <c r="AK31" s="147">
        <v>1637245.0</v>
      </c>
      <c r="AL31" s="147">
        <v>1443978.0</v>
      </c>
      <c r="AM31" s="147">
        <v>1802944.0</v>
      </c>
      <c r="AN31" s="147">
        <v>2046774.0</v>
      </c>
      <c r="AO31" s="107"/>
      <c r="AP31" s="107"/>
      <c r="AQ31" s="107"/>
      <c r="AR31" s="107"/>
      <c r="AS31" s="107"/>
      <c r="AT31" s="107"/>
      <c r="AU31" s="107"/>
      <c r="AV31" s="107"/>
      <c r="AW31" s="107"/>
      <c r="AX31" s="107"/>
      <c r="AY31" s="107"/>
      <c r="AZ31" s="107"/>
      <c r="BA31" s="107"/>
    </row>
    <row r="32">
      <c r="A32" s="148"/>
      <c r="B32" s="148"/>
      <c r="C32" s="115"/>
      <c r="D32" s="115"/>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07"/>
      <c r="AP32" s="107"/>
      <c r="AQ32" s="107"/>
      <c r="AR32" s="107"/>
      <c r="AS32" s="107"/>
      <c r="AT32" s="107"/>
      <c r="AU32" s="107"/>
      <c r="AV32" s="107"/>
      <c r="AW32" s="107"/>
      <c r="AX32" s="107"/>
      <c r="AY32" s="107"/>
      <c r="AZ32" s="107"/>
      <c r="BA32" s="107"/>
    </row>
    <row r="33">
      <c r="A33" s="110"/>
      <c r="B33" s="111" t="s">
        <v>52</v>
      </c>
      <c r="C33" s="112"/>
      <c r="D33" s="112"/>
      <c r="E33" s="113">
        <v>44561.0</v>
      </c>
      <c r="F33" s="113">
        <v>44592.0</v>
      </c>
      <c r="G33" s="113">
        <v>44620.0</v>
      </c>
      <c r="H33" s="113">
        <v>44651.0</v>
      </c>
      <c r="I33" s="113">
        <v>44681.0</v>
      </c>
      <c r="J33" s="113">
        <v>44712.0</v>
      </c>
      <c r="K33" s="113">
        <v>44742.0</v>
      </c>
      <c r="L33" s="113">
        <v>44773.0</v>
      </c>
      <c r="M33" s="113">
        <v>44804.0</v>
      </c>
      <c r="N33" s="113">
        <v>44834.0</v>
      </c>
      <c r="O33" s="113">
        <v>44865.0</v>
      </c>
      <c r="P33" s="113">
        <v>44895.0</v>
      </c>
      <c r="Q33" s="113">
        <v>44926.0</v>
      </c>
      <c r="R33" s="113">
        <v>44957.0</v>
      </c>
      <c r="S33" s="113">
        <v>44985.0</v>
      </c>
      <c r="T33" s="113">
        <v>45016.0</v>
      </c>
      <c r="U33" s="113">
        <v>45046.0</v>
      </c>
      <c r="V33" s="113">
        <v>45077.0</v>
      </c>
      <c r="W33" s="113">
        <v>45107.0</v>
      </c>
      <c r="X33" s="113">
        <v>45138.0</v>
      </c>
      <c r="Y33" s="113">
        <v>45169.0</v>
      </c>
      <c r="Z33" s="113">
        <v>45199.0</v>
      </c>
      <c r="AA33" s="113">
        <v>45230.0</v>
      </c>
      <c r="AB33" s="113">
        <v>45260.0</v>
      </c>
      <c r="AC33" s="113">
        <v>45291.0</v>
      </c>
      <c r="AD33" s="113">
        <v>45322.0</v>
      </c>
      <c r="AE33" s="113">
        <v>45351.0</v>
      </c>
      <c r="AF33" s="113">
        <v>45382.0</v>
      </c>
      <c r="AG33" s="113">
        <v>45412.0</v>
      </c>
      <c r="AH33" s="113">
        <v>45443.0</v>
      </c>
      <c r="AI33" s="113">
        <v>45473.0</v>
      </c>
      <c r="AJ33" s="113">
        <v>45504.0</v>
      </c>
      <c r="AK33" s="113">
        <v>45535.0</v>
      </c>
      <c r="AL33" s="113">
        <v>45565.0</v>
      </c>
      <c r="AM33" s="113">
        <v>45596.0</v>
      </c>
      <c r="AN33" s="113">
        <v>45626.0</v>
      </c>
      <c r="AO33" s="109"/>
      <c r="AP33" s="109"/>
      <c r="AQ33" s="109"/>
      <c r="AR33" s="109"/>
      <c r="AS33" s="109"/>
      <c r="AT33" s="109"/>
      <c r="AU33" s="109"/>
      <c r="AV33" s="109"/>
      <c r="AW33" s="109"/>
      <c r="AX33" s="109"/>
      <c r="AY33" s="109"/>
      <c r="AZ33" s="109"/>
      <c r="BA33" s="109"/>
    </row>
    <row r="34" ht="9.75" customHeight="1">
      <c r="A34" s="114"/>
      <c r="B34" s="114"/>
      <c r="C34" s="114"/>
      <c r="D34" s="114"/>
      <c r="E34" s="117"/>
      <c r="F34" s="117"/>
      <c r="G34" s="117"/>
      <c r="H34" s="117"/>
      <c r="I34" s="117"/>
      <c r="J34" s="117"/>
      <c r="K34" s="117"/>
      <c r="L34" s="117"/>
      <c r="M34" s="117"/>
      <c r="N34" s="117"/>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07"/>
      <c r="AP34" s="107"/>
      <c r="AQ34" s="107"/>
      <c r="AR34" s="107"/>
      <c r="AS34" s="107"/>
      <c r="AT34" s="107"/>
      <c r="AU34" s="107"/>
      <c r="AV34" s="107"/>
      <c r="AW34" s="107"/>
      <c r="AX34" s="107"/>
      <c r="AY34" s="107"/>
      <c r="AZ34" s="107"/>
      <c r="BA34" s="107"/>
    </row>
    <row r="35" ht="26.25" customHeight="1">
      <c r="A35" s="150"/>
      <c r="B35" s="150" t="s">
        <v>53</v>
      </c>
      <c r="C35" s="150" t="s">
        <v>54</v>
      </c>
      <c r="D35" s="151" t="s">
        <v>55</v>
      </c>
      <c r="E35" s="115"/>
      <c r="F35" s="115"/>
      <c r="G35" s="115"/>
      <c r="H35" s="115"/>
      <c r="I35" s="115"/>
      <c r="J35" s="115"/>
      <c r="K35" s="115"/>
      <c r="L35" s="115"/>
      <c r="M35" s="115"/>
      <c r="N35" s="115"/>
      <c r="O35" s="115"/>
      <c r="P35" s="115"/>
      <c r="Q35" s="115"/>
      <c r="R35" s="115"/>
      <c r="S35" s="115"/>
      <c r="T35" s="115"/>
      <c r="U35" s="115"/>
      <c r="V35" s="115"/>
      <c r="W35" s="115"/>
      <c r="X35" s="115"/>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row>
    <row r="36" ht="18.75" customHeight="1">
      <c r="A36" s="152"/>
      <c r="B36" s="153" t="s">
        <v>56</v>
      </c>
      <c r="C36" s="154"/>
      <c r="D36" s="155"/>
      <c r="E36" s="156"/>
      <c r="F36" s="156"/>
      <c r="G36" s="156"/>
      <c r="H36" s="156"/>
      <c r="I36" s="156"/>
      <c r="J36" s="156"/>
      <c r="K36" s="156"/>
      <c r="L36" s="156"/>
      <c r="M36" s="156"/>
      <c r="N36" s="156">
        <v>120000.0</v>
      </c>
      <c r="O36" s="157">
        <v>0.0</v>
      </c>
      <c r="P36" s="157">
        <v>0.0</v>
      </c>
      <c r="Q36" s="157">
        <v>0.0</v>
      </c>
      <c r="R36" s="157">
        <v>0.0</v>
      </c>
      <c r="S36" s="157">
        <v>0.0</v>
      </c>
      <c r="T36" s="157">
        <v>0.0</v>
      </c>
      <c r="U36" s="157">
        <v>0.0</v>
      </c>
      <c r="V36" s="157">
        <v>0.0</v>
      </c>
      <c r="W36" s="157">
        <v>0.0</v>
      </c>
      <c r="X36" s="157">
        <v>0.0</v>
      </c>
      <c r="Y36" s="157">
        <v>0.0</v>
      </c>
      <c r="Z36" s="157">
        <v>0.0</v>
      </c>
      <c r="AA36" s="157">
        <v>0.0</v>
      </c>
      <c r="AB36" s="157">
        <v>0.0</v>
      </c>
      <c r="AC36" s="157">
        <v>0.0</v>
      </c>
      <c r="AD36" s="157">
        <v>0.0</v>
      </c>
      <c r="AE36" s="157">
        <v>0.0</v>
      </c>
      <c r="AF36" s="157">
        <v>0.0</v>
      </c>
      <c r="AG36" s="157">
        <v>0.0</v>
      </c>
      <c r="AH36" s="157">
        <v>0.0</v>
      </c>
      <c r="AI36" s="157">
        <v>0.0</v>
      </c>
      <c r="AJ36" s="157">
        <v>0.0</v>
      </c>
      <c r="AK36" s="157">
        <v>0.0</v>
      </c>
      <c r="AL36" s="157">
        <v>0.0</v>
      </c>
      <c r="AM36" s="157">
        <v>0.0</v>
      </c>
      <c r="AN36" s="157">
        <v>0.0</v>
      </c>
      <c r="AO36" s="107"/>
      <c r="AP36" s="107"/>
      <c r="AQ36" s="107"/>
      <c r="AR36" s="107"/>
      <c r="AS36" s="107"/>
      <c r="AT36" s="107"/>
      <c r="AU36" s="107"/>
      <c r="AV36" s="107"/>
      <c r="AW36" s="107"/>
      <c r="AX36" s="107"/>
      <c r="AY36" s="107"/>
      <c r="AZ36" s="107"/>
      <c r="BA36" s="107"/>
    </row>
    <row r="37" ht="18.75" customHeight="1">
      <c r="A37" s="152"/>
      <c r="B37" s="158">
        <f t="shared" ref="B37:B144" si="6">IFERROR(SUMIFS($31:$31,$4:$4,C37)*vlookup(D37,$B$13:$N$16,columns($B$13:$N$13),0),"")</f>
        <v>447338.4</v>
      </c>
      <c r="C37" s="159">
        <f>$N$4</f>
        <v>44834</v>
      </c>
      <c r="D37" s="160" t="s">
        <v>37</v>
      </c>
      <c r="E37" s="161"/>
      <c r="F37" s="161"/>
      <c r="G37" s="161"/>
      <c r="H37" s="161"/>
      <c r="I37" s="161"/>
      <c r="J37" s="161"/>
      <c r="K37" s="161"/>
      <c r="L37" s="161"/>
      <c r="M37" s="161"/>
      <c r="N37" s="161">
        <f>$B37*$N$7*$N$20</f>
        <v>402604.56</v>
      </c>
      <c r="O37" s="161">
        <f>($B37*$O$7*$N$20)+($B37*$N$7*$N$21)</f>
        <v>44733.84</v>
      </c>
      <c r="P37" s="161">
        <f>($B37*$P$7*$N$20)+($B37*$O$7*$N$21)+($B37*$N$7*$N$22)</f>
        <v>0</v>
      </c>
      <c r="Q37" s="161">
        <f>($B37*$Q$7*$N$20)+($B37*$P$7*$N$21)+($B37*O$7*$N$22)</f>
        <v>0</v>
      </c>
      <c r="R37" s="161">
        <f>($B37*$R$7*$N$20)+($B37*$Q$7*$N$21)+($B37*$P$7*$N$22)</f>
        <v>0</v>
      </c>
      <c r="S37" s="161">
        <f>($B37*$S$7*$N$20)+($B37*$R$7*$N$21)+($B37*$Q$7*$N$22)</f>
        <v>0</v>
      </c>
      <c r="T37" s="161">
        <f>($B37*$T$7*$N$20)+($B37*$S$7*$N$21)+($B37*$R$7*$N$22)</f>
        <v>0</v>
      </c>
      <c r="U37" s="161">
        <f>($B37*$U$7*$N$20)+($B37*$T$7*$N$21)+($B37*$S$7*$N$22)</f>
        <v>0</v>
      </c>
      <c r="V37" s="161">
        <f>($B37*$V$7*$N$20)+($B37*$U$7*$N$21)+($B37*$T$7*$N$22)</f>
        <v>0</v>
      </c>
      <c r="W37" s="161">
        <f>($B37*$W$7*$N$20)+($B37*$V$7*$N$21)+($B37*$U$7*$N$22)</f>
        <v>0</v>
      </c>
      <c r="X37" s="161">
        <f>($B37*$X$7*$N$20)+($B37*$W$7*$N$21)+($B37*$V$7*$N$22)</f>
        <v>0</v>
      </c>
      <c r="Y37" s="161">
        <f>($B37*$Y$7*$N$20)+($B37*$X$7*$N$21)+($B37*$W$7*$N$22)</f>
        <v>0</v>
      </c>
      <c r="Z37" s="161">
        <f>($B37*$Z$7*$N$20)+($B37*$Y$7*$N$21)+($B37*$X$7*$N$22)</f>
        <v>0</v>
      </c>
      <c r="AA37" s="161">
        <f>($B37*$AA$7*$N$20)+($B37*$Z$7*$N$21)+($B37*$Y$7*$N$22)</f>
        <v>0</v>
      </c>
      <c r="AB37" s="161">
        <f>($B37*$AB$7*$N$20)+($B37*$AA$7*$N$21)+($B37*$Z$7*$N$22)</f>
        <v>0</v>
      </c>
      <c r="AC37" s="161">
        <f>($B37*$AC$7*$N$20)+($B37*$AB$7*$N$21)+($B37*$AA$7*$N$22)</f>
        <v>0</v>
      </c>
      <c r="AD37" s="161">
        <f>($B37*$AD$7*$N$20)+($B37*$AC$7*$N$21)+($B37*$AB$7*$N$22)</f>
        <v>0</v>
      </c>
      <c r="AE37" s="161">
        <f>($B37*$AE$7*$N$20)+($B37*$AD$7*$N$21)+($B37*$AC$7*$N$22)</f>
        <v>0</v>
      </c>
      <c r="AF37" s="161">
        <f t="shared" ref="AF37:AN37" si="5">($B37*$AF$7*$N$20)+($B37*$AE$7*$N$21)+($B37*$AD$7*$N$22)</f>
        <v>0</v>
      </c>
      <c r="AG37" s="161">
        <f t="shared" si="5"/>
        <v>0</v>
      </c>
      <c r="AH37" s="161">
        <f t="shared" si="5"/>
        <v>0</v>
      </c>
      <c r="AI37" s="161">
        <f t="shared" si="5"/>
        <v>0</v>
      </c>
      <c r="AJ37" s="161">
        <f t="shared" si="5"/>
        <v>0</v>
      </c>
      <c r="AK37" s="161">
        <f t="shared" si="5"/>
        <v>0</v>
      </c>
      <c r="AL37" s="161">
        <f t="shared" si="5"/>
        <v>0</v>
      </c>
      <c r="AM37" s="161">
        <f t="shared" si="5"/>
        <v>0</v>
      </c>
      <c r="AN37" s="161">
        <f t="shared" si="5"/>
        <v>0</v>
      </c>
      <c r="AO37" s="107"/>
      <c r="AP37" s="107"/>
      <c r="AQ37" s="107"/>
      <c r="AR37" s="107"/>
      <c r="AS37" s="107"/>
      <c r="AT37" s="107"/>
      <c r="AU37" s="107"/>
      <c r="AV37" s="107"/>
      <c r="AW37" s="107"/>
      <c r="AX37" s="107"/>
      <c r="AY37" s="107"/>
      <c r="AZ37" s="107"/>
      <c r="BA37" s="107"/>
    </row>
    <row r="38" ht="18.75" customHeight="1">
      <c r="A38" s="152"/>
      <c r="B38" s="162">
        <f t="shared" si="6"/>
        <v>27958.65</v>
      </c>
      <c r="C38" s="163">
        <f>C37</f>
        <v>44834</v>
      </c>
      <c r="D38" s="164" t="s">
        <v>39</v>
      </c>
      <c r="E38" s="165"/>
      <c r="F38" s="165"/>
      <c r="G38" s="165"/>
      <c r="H38" s="165"/>
      <c r="I38" s="165"/>
      <c r="J38" s="165"/>
      <c r="K38" s="165"/>
      <c r="L38" s="165"/>
      <c r="M38" s="165"/>
      <c r="N38" s="166">
        <f>$B38*$N$8*$N$20</f>
        <v>12581.3925</v>
      </c>
      <c r="O38" s="166">
        <f>($B38*$O$8*$N$20)+($B38*$N$8*$N$21)</f>
        <v>1397.9325</v>
      </c>
      <c r="P38" s="166">
        <f>($B38*$P$8*$N$20)+($B38*$O$8*$N$21)+($B38*$N$8*$N$22)</f>
        <v>0</v>
      </c>
      <c r="Q38" s="166">
        <f>($B38*$Q$8*$N$20)+($B38*$P$8*$N$21)+($B38*O$8*$N$22)</f>
        <v>0</v>
      </c>
      <c r="R38" s="166">
        <f>($B38*$R$8*$N$20)+($B38*$Q$8*$N$21)+($B38*$P$8*$N$22)</f>
        <v>0</v>
      </c>
      <c r="S38" s="166">
        <f>($B38*$S$8*$N$20)+($B38*$R$8*$N$21)+($B38*$Q$8*$N$22)</f>
        <v>0</v>
      </c>
      <c r="T38" s="166">
        <f>($B38*$T$8*$N$20)+($B38*$S$8*$N$21)+($B38*$R$8*$N$22)</f>
        <v>12581.3925</v>
      </c>
      <c r="U38" s="166">
        <f>($B38*$U$8*$N$20)+($B38*$T$8*$N$21)+($B38*$S$8*$N$22)</f>
        <v>1397.9325</v>
      </c>
      <c r="V38" s="166">
        <f>($B38*$V$8*$N$20)+($B38*$U$8*$N$21)+($B38*$T$8*$N$22)</f>
        <v>0</v>
      </c>
      <c r="W38" s="166">
        <f>($B38*$W$8*$N$20)+($B38*$V$8*$N$21)+($B38*$U$8*$N$22)</f>
        <v>0</v>
      </c>
      <c r="X38" s="166">
        <f>($B38*$X$8*$N$20)+($B38*$W$8*$N$21)+($B38*$V$8*$N$22)</f>
        <v>0</v>
      </c>
      <c r="Y38" s="166">
        <f>($B38*$Y$8*$N$20)+($B38*$X$8*$N$21)+($B38*$W$8*$N$22)</f>
        <v>0</v>
      </c>
      <c r="Z38" s="166">
        <f>($B38*$Z$8*$N$20)+($B38*$Y$8*$N$21)+($B38*$X$8*$N$22)</f>
        <v>0</v>
      </c>
      <c r="AA38" s="166">
        <f>($B38*$AA$8*$N$20)+($B38*$Z$8*$N$21)+($B38*$Y$8*$N$22)</f>
        <v>0</v>
      </c>
      <c r="AB38" s="166">
        <f>($B38*$AB$8*$N$20)+($B38*$AA$8*$N$21)+($B38*$Z$8*$N$22)</f>
        <v>0</v>
      </c>
      <c r="AC38" s="166">
        <f>($B38*$AC$8*$N$20)+($B38*$AB$8*$N$21)+($B38*$AA$8*$N$22)</f>
        <v>0</v>
      </c>
      <c r="AD38" s="166">
        <f>($B38*$AD$8*$N$20)+($B38*$AC$8*$N$21)+($B38*$AB$8*$N$22)</f>
        <v>0</v>
      </c>
      <c r="AE38" s="166">
        <f>($B38*$AE$8*$N$20)+($B38*$AD$8*$N$21)+($B38*$AC$8*$N$22)</f>
        <v>0</v>
      </c>
      <c r="AF38" s="166">
        <f t="shared" ref="AF38:AN38" si="7">($B38*$AF$8*$N$20)+($B38*$AE$8*$N$21)+($B38*$AD$8*$N$22)</f>
        <v>0</v>
      </c>
      <c r="AG38" s="166">
        <f t="shared" si="7"/>
        <v>0</v>
      </c>
      <c r="AH38" s="166">
        <f t="shared" si="7"/>
        <v>0</v>
      </c>
      <c r="AI38" s="166">
        <f t="shared" si="7"/>
        <v>0</v>
      </c>
      <c r="AJ38" s="166">
        <f t="shared" si="7"/>
        <v>0</v>
      </c>
      <c r="AK38" s="166">
        <f t="shared" si="7"/>
        <v>0</v>
      </c>
      <c r="AL38" s="166">
        <f t="shared" si="7"/>
        <v>0</v>
      </c>
      <c r="AM38" s="166">
        <f t="shared" si="7"/>
        <v>0</v>
      </c>
      <c r="AN38" s="166">
        <f t="shared" si="7"/>
        <v>0</v>
      </c>
      <c r="AO38" s="107"/>
      <c r="AP38" s="107"/>
      <c r="AQ38" s="107"/>
      <c r="AR38" s="107"/>
      <c r="AS38" s="107"/>
      <c r="AT38" s="107"/>
      <c r="AU38" s="107"/>
      <c r="AV38" s="107"/>
      <c r="AW38" s="107"/>
      <c r="AX38" s="107"/>
      <c r="AY38" s="107"/>
      <c r="AZ38" s="107"/>
      <c r="BA38" s="107"/>
    </row>
    <row r="39">
      <c r="A39" s="152"/>
      <c r="B39" s="162">
        <f t="shared" si="6"/>
        <v>55917.3</v>
      </c>
      <c r="C39" s="163">
        <f>C37</f>
        <v>44834</v>
      </c>
      <c r="D39" s="167" t="s">
        <v>40</v>
      </c>
      <c r="E39" s="166"/>
      <c r="F39" s="166"/>
      <c r="G39" s="166"/>
      <c r="H39" s="166"/>
      <c r="I39" s="166"/>
      <c r="J39" s="166"/>
      <c r="K39" s="166"/>
      <c r="L39" s="166"/>
      <c r="M39" s="166"/>
      <c r="N39" s="166">
        <f>$B39*$N$9*$N$20</f>
        <v>12581.3925</v>
      </c>
      <c r="O39" s="166">
        <f>($B39*$O$9*$N$20)+($B39*$N$9*$N$21)</f>
        <v>1397.9325</v>
      </c>
      <c r="P39" s="166">
        <f>($B39*$P$9*$N$20)+($B39*$O$9*$N$21)+($B39*$N$9*$N$22)</f>
        <v>0</v>
      </c>
      <c r="Q39" s="166">
        <f>($B39*$Q$9*$N$20)+($B39*$P$9*$N$21)+($B39*O$9*$N$22)</f>
        <v>12581.3925</v>
      </c>
      <c r="R39" s="166">
        <f>($B39*$R$9*$N$20)+($B39*$Q$9*$N$21)+($B39*$P$9*$N$22)</f>
        <v>1397.9325</v>
      </c>
      <c r="S39" s="166">
        <f>($B39*$S$9*$N$20)+($B39*$R$9*$N$21)+($B39*$Q$9*$N$22)</f>
        <v>0</v>
      </c>
      <c r="T39" s="166">
        <f>($B39*$T$9*$N$20)+($B39*$S$9*$N$21)+($B39*$R$9*$N$22)</f>
        <v>12581.3925</v>
      </c>
      <c r="U39" s="166">
        <f>($B39*$U$9*$N$20)+($B39*$T$9*$N$21)+($B39*$S$9*$N$22)</f>
        <v>1397.9325</v>
      </c>
      <c r="V39" s="166">
        <f>($B39*$V$9*$N$20)+($B39*$U$9*$N$21)+($B39*$T$9*$N$22)</f>
        <v>0</v>
      </c>
      <c r="W39" s="166">
        <f>($B39*$W$9*$N$20)+($B39*$V$9*$N$21)+($B39*$U$9*$N$22)</f>
        <v>12581.3925</v>
      </c>
      <c r="X39" s="166">
        <f>($B39*$X$9*$N$20)+($B39*$W$9*$N$21)+($B39*$V$9*$N$22)</f>
        <v>1397.9325</v>
      </c>
      <c r="Y39" s="166">
        <f>($B39*$Y$9*$N$20)+($B39*$X$9*$N$21)+($B39*$W$9*$N$22)</f>
        <v>0</v>
      </c>
      <c r="Z39" s="166">
        <f>($B39*$Z$9*$N$20)+($B39*$Y$9*$N$21)+($B39*$X$9*$N$22)</f>
        <v>0</v>
      </c>
      <c r="AA39" s="166">
        <f>($B39*$AA$9*$N$20)+($B39*$Z$9*$N$21)+($B39*$Y$9*$N$22)</f>
        <v>0</v>
      </c>
      <c r="AB39" s="166">
        <f>($B39*$AB$9*$N$20)+($B39*$AA$9*$N$21)+($B39*$Z$9*$N$22)</f>
        <v>0</v>
      </c>
      <c r="AC39" s="166">
        <f>($B39*$AC$9*$N$20)+($B39*$AB$9*$N$21)+($B39*$AA$9*$N$22)</f>
        <v>0</v>
      </c>
      <c r="AD39" s="166">
        <f>($B39*$AD$9*$N$20)+($B39*$AC$9*$N$21)+($B39*$AB$9*$N$22)</f>
        <v>0</v>
      </c>
      <c r="AE39" s="166">
        <f>($B39*$AE$9*$N$20)+($B39*$AD$9*$N$21)+($B39*$AC$9*$N$22)</f>
        <v>0</v>
      </c>
      <c r="AF39" s="166">
        <f t="shared" ref="AF39:AN39" si="8">($B39*$AF$9*$N$20)+($B39*$AE$9*$N$21)+($B39*$AD$9*$N$22)</f>
        <v>0</v>
      </c>
      <c r="AG39" s="166">
        <f t="shared" si="8"/>
        <v>0</v>
      </c>
      <c r="AH39" s="166">
        <f t="shared" si="8"/>
        <v>0</v>
      </c>
      <c r="AI39" s="166">
        <f t="shared" si="8"/>
        <v>0</v>
      </c>
      <c r="AJ39" s="166">
        <f t="shared" si="8"/>
        <v>0</v>
      </c>
      <c r="AK39" s="166">
        <f t="shared" si="8"/>
        <v>0</v>
      </c>
      <c r="AL39" s="166">
        <f t="shared" si="8"/>
        <v>0</v>
      </c>
      <c r="AM39" s="166">
        <f t="shared" si="8"/>
        <v>0</v>
      </c>
      <c r="AN39" s="166">
        <f t="shared" si="8"/>
        <v>0</v>
      </c>
      <c r="AO39" s="107"/>
      <c r="AP39" s="107"/>
      <c r="AQ39" s="107"/>
      <c r="AR39" s="107"/>
      <c r="AS39" s="107"/>
      <c r="AT39" s="107"/>
      <c r="AU39" s="107"/>
      <c r="AV39" s="107"/>
      <c r="AW39" s="107"/>
      <c r="AX39" s="107"/>
      <c r="AY39" s="107"/>
      <c r="AZ39" s="107"/>
      <c r="BA39" s="107"/>
    </row>
    <row r="40" ht="18.75" customHeight="1">
      <c r="A40" s="152"/>
      <c r="B40" s="168">
        <f t="shared" si="6"/>
        <v>27958.65</v>
      </c>
      <c r="C40" s="169">
        <f>C39</f>
        <v>44834</v>
      </c>
      <c r="D40" s="170" t="s">
        <v>36</v>
      </c>
      <c r="E40" s="171"/>
      <c r="F40" s="171"/>
      <c r="G40" s="171"/>
      <c r="H40" s="171"/>
      <c r="I40" s="171"/>
      <c r="J40" s="171"/>
      <c r="K40" s="171"/>
      <c r="L40" s="171"/>
      <c r="M40" s="171"/>
      <c r="N40" s="171">
        <f>$B40*$N$10*$N$20</f>
        <v>2096.89875</v>
      </c>
      <c r="O40" s="171">
        <f>($B40*$O$10*$N$20)+($B40*$N$10*$N$21)</f>
        <v>2329.8875</v>
      </c>
      <c r="P40" s="171">
        <f>($B40*$P$10*$N$20)+($B40*$O$10*$N$21)+($B40*$N$10*$N$22)</f>
        <v>2329.8875</v>
      </c>
      <c r="Q40" s="171">
        <f>($B40*$Q$10*$N$20)+($B40*$P$10*$N$21)+($B40*O$10*$N$22)</f>
        <v>2329.8875</v>
      </c>
      <c r="R40" s="171">
        <f>($B40*$R$10*$N$20)+($B40*$Q$10*$N$21)+($B40*$P$10*$N$22)</f>
        <v>2329.8875</v>
      </c>
      <c r="S40" s="171">
        <f>($B40*$S$10*$N$20)+($B40*$R$10*$N$21)+($B40*$Q$10*$N$22)</f>
        <v>2329.8875</v>
      </c>
      <c r="T40" s="171">
        <f>($B40*$T$10*$N$20)+($B40*$S$10*$N$21)+($B40*$R$10*$N$22)</f>
        <v>2329.8875</v>
      </c>
      <c r="U40" s="171">
        <f>($B40*$U$10*$N$20)+($B40*$T$10*$N$21)+($B40*$S$10*$N$22)</f>
        <v>2329.8875</v>
      </c>
      <c r="V40" s="171">
        <f>($B40*$V$10*$N$20)+($B40*$U$10*$N$21)+($B40*$T$10*$N$22)</f>
        <v>2329.8875</v>
      </c>
      <c r="W40" s="171">
        <f>($B40*$W$10*$N$20)+($B40*$V$10*$N$21)+($B40*$U$10*$N$22)</f>
        <v>2329.8875</v>
      </c>
      <c r="X40" s="171">
        <f>($B40*$X$10*$N$20)+($B40*$W$10*$N$21)+($B40*$V$10*$N$22)</f>
        <v>2329.8875</v>
      </c>
      <c r="Y40" s="171">
        <f>($B40*$Y$10*$N$20)+($B40*$X$10*$N$21)+($B40*$W$10*$N$22)</f>
        <v>2329.8875</v>
      </c>
      <c r="Z40" s="171">
        <f>($B40*$Z$10*$N$20)+($B40*$Y$10*$N$21)+($B40*$X$10*$N$22)</f>
        <v>232.98875</v>
      </c>
      <c r="AA40" s="171">
        <f>($B40*$AA$10*$N$20)+($B40*$Z$10*$N$21)+($B40*$Y$10*$N$22)</f>
        <v>0</v>
      </c>
      <c r="AB40" s="171">
        <f>($B40*$AB$10*$N$20)+($B40*$AA$10*$N$21)+($B40*$Z$10*$N$22)</f>
        <v>0</v>
      </c>
      <c r="AC40" s="171">
        <f>($B40*$AC$10*$N$20)+($B40*$AB$10*$N$21)+($B40*$AA$10*$N$22)</f>
        <v>0</v>
      </c>
      <c r="AD40" s="171">
        <f>($B40*$AD$10*$N$20)+($B40*$AC$10*$N$21)+($B40*$AB$10*$N$22)</f>
        <v>0</v>
      </c>
      <c r="AE40" s="171">
        <f>($B40*$AE$10*$N$20)+($B40*$AD$10*$N$21)+($B40*$AC$10*$N$22)</f>
        <v>0</v>
      </c>
      <c r="AF40" s="171">
        <f t="shared" ref="AF40:AN40" si="9">($B40*$AF$10*$N$20)+($B40*$AE$10*$N$21)+($B40*$AD$10*$N$22)</f>
        <v>0</v>
      </c>
      <c r="AG40" s="171">
        <f t="shared" si="9"/>
        <v>0</v>
      </c>
      <c r="AH40" s="171">
        <f t="shared" si="9"/>
        <v>0</v>
      </c>
      <c r="AI40" s="171">
        <f t="shared" si="9"/>
        <v>0</v>
      </c>
      <c r="AJ40" s="171">
        <f t="shared" si="9"/>
        <v>0</v>
      </c>
      <c r="AK40" s="171">
        <f t="shared" si="9"/>
        <v>0</v>
      </c>
      <c r="AL40" s="171">
        <f t="shared" si="9"/>
        <v>0</v>
      </c>
      <c r="AM40" s="171">
        <f t="shared" si="9"/>
        <v>0</v>
      </c>
      <c r="AN40" s="171">
        <f t="shared" si="9"/>
        <v>0</v>
      </c>
      <c r="AO40" s="107"/>
      <c r="AP40" s="107"/>
      <c r="AQ40" s="107"/>
      <c r="AR40" s="107"/>
      <c r="AS40" s="107"/>
      <c r="AT40" s="107"/>
      <c r="AU40" s="107"/>
      <c r="AV40" s="107"/>
      <c r="AW40" s="107"/>
      <c r="AX40" s="107"/>
      <c r="AY40" s="107"/>
      <c r="AZ40" s="107"/>
      <c r="BA40" s="107"/>
    </row>
    <row r="41" ht="18.75" customHeight="1">
      <c r="A41" s="152"/>
      <c r="B41" s="158">
        <f t="shared" si="6"/>
        <v>545060</v>
      </c>
      <c r="C41" s="159">
        <f>eomonth(C40,1)</f>
        <v>44865</v>
      </c>
      <c r="D41" s="160" t="s">
        <v>37</v>
      </c>
      <c r="E41" s="161"/>
      <c r="F41" s="161"/>
      <c r="G41" s="161"/>
      <c r="H41" s="161"/>
      <c r="I41" s="161"/>
      <c r="J41" s="161"/>
      <c r="K41" s="161"/>
      <c r="L41" s="161"/>
      <c r="M41" s="161"/>
      <c r="N41" s="161"/>
      <c r="O41" s="161">
        <f>$B41*$N$7*$N$20</f>
        <v>490554</v>
      </c>
      <c r="P41" s="161">
        <f>($B41*$O$7*$N$20)+($B41*$N$7*$N$21)</f>
        <v>54506</v>
      </c>
      <c r="Q41" s="161">
        <f>($B41*$P$7*$N$20)+($B41*$O$7*$N$21)+($B41*$N$7*$N$22)</f>
        <v>0</v>
      </c>
      <c r="R41" s="161">
        <f>($B41*$Q$7*$N$20)+($B41*$P$7*$N$21)+($B41*P$7*$N$22)</f>
        <v>0</v>
      </c>
      <c r="S41" s="161">
        <f>($B41*$R$7*$N$20)+($B41*$Q$7*$N$21)+($B41*$P$7*$N$22)</f>
        <v>0</v>
      </c>
      <c r="T41" s="161">
        <f>($B41*$S$7*$N$20)+($B41*$R$7*$N$21)+($B41*$Q$7*$N$22)</f>
        <v>0</v>
      </c>
      <c r="U41" s="161">
        <f>($B41*$T$7*$N$20)+($B41*$S$7*$N$21)+($B41*$R$7*$N$22)</f>
        <v>0</v>
      </c>
      <c r="V41" s="161">
        <f>($B41*$U$7*$N$20)+($B41*$T$7*$N$21)+($B41*$S$7*$N$22)</f>
        <v>0</v>
      </c>
      <c r="W41" s="161">
        <f>($B41*$V$7*$N$20)+($B41*$U$7*$N$21)+($B41*$T$7*$N$22)</f>
        <v>0</v>
      </c>
      <c r="X41" s="161">
        <f>($B41*$W$7*$N$20)+($B41*$V$7*$N$21)+($B41*$U$7*$N$22)</f>
        <v>0</v>
      </c>
      <c r="Y41" s="161">
        <f>($B41*$X$7*$N$20)+($B41*$W$7*$N$21)+($B41*$V$7*$N$22)</f>
        <v>0</v>
      </c>
      <c r="Z41" s="161">
        <f>($B41*$Y$7*$N$20)+($B41*$X$7*$N$21)+($B41*$W$7*$N$22)</f>
        <v>0</v>
      </c>
      <c r="AA41" s="161">
        <f>($B41*$Z$7*$N$20)+($B41*$Y$7*$N$21)+($B41*$X$7*$N$22)</f>
        <v>0</v>
      </c>
      <c r="AB41" s="161">
        <f>($B41*$AA$7*$N$20)+($B41*$Z$7*$N$21)+($B41*$Y$7*$N$22)</f>
        <v>0</v>
      </c>
      <c r="AC41" s="161">
        <f>($B41*$AB$7*$N$20)+($B41*$AA$7*$N$21)+($B41*$Z$7*$N$22)</f>
        <v>0</v>
      </c>
      <c r="AD41" s="161">
        <f>($B41*$AC$7*$N$20)+($B41*$AB$7*$N$21)+($B41*$AA$7*$N$22)</f>
        <v>0</v>
      </c>
      <c r="AE41" s="161">
        <f>($B41*$AD$7*$N$20)+($B41*$AC$7*$N$21)+($B41*$AB$7*$N$22)</f>
        <v>0</v>
      </c>
      <c r="AF41" s="161">
        <f>($B41*$AE$7*$N$20)+($B41*$AD$7*$N$21)+($B41*$AC$7*$N$22)</f>
        <v>0</v>
      </c>
      <c r="AG41" s="161">
        <f t="shared" ref="AG41:AN41" si="10">($B41*$AF$7*$N$20)+($B41*$AE$7*$N$21)+($B41*$AD$7*$N$22)</f>
        <v>0</v>
      </c>
      <c r="AH41" s="161">
        <f t="shared" si="10"/>
        <v>0</v>
      </c>
      <c r="AI41" s="161">
        <f t="shared" si="10"/>
        <v>0</v>
      </c>
      <c r="AJ41" s="161">
        <f t="shared" si="10"/>
        <v>0</v>
      </c>
      <c r="AK41" s="161">
        <f t="shared" si="10"/>
        <v>0</v>
      </c>
      <c r="AL41" s="161">
        <f t="shared" si="10"/>
        <v>0</v>
      </c>
      <c r="AM41" s="161">
        <f t="shared" si="10"/>
        <v>0</v>
      </c>
      <c r="AN41" s="161">
        <f t="shared" si="10"/>
        <v>0</v>
      </c>
      <c r="AO41" s="107"/>
      <c r="AP41" s="107"/>
      <c r="AQ41" s="107"/>
      <c r="AR41" s="107"/>
      <c r="AS41" s="107"/>
      <c r="AT41" s="107"/>
      <c r="AU41" s="107"/>
      <c r="AV41" s="107"/>
      <c r="AW41" s="107"/>
      <c r="AX41" s="107"/>
      <c r="AY41" s="107"/>
      <c r="AZ41" s="107"/>
      <c r="BA41" s="107"/>
    </row>
    <row r="42" ht="18.75" customHeight="1">
      <c r="A42" s="152"/>
      <c r="B42" s="162">
        <f t="shared" si="6"/>
        <v>34066.25</v>
      </c>
      <c r="C42" s="163">
        <f>C41</f>
        <v>44865</v>
      </c>
      <c r="D42" s="164" t="s">
        <v>39</v>
      </c>
      <c r="E42" s="165"/>
      <c r="F42" s="165"/>
      <c r="G42" s="165"/>
      <c r="H42" s="165"/>
      <c r="I42" s="165"/>
      <c r="J42" s="165"/>
      <c r="K42" s="165"/>
      <c r="L42" s="165"/>
      <c r="M42" s="165"/>
      <c r="N42" s="165"/>
      <c r="O42" s="166">
        <f>$B42*$N$8*$N$20</f>
        <v>15329.8125</v>
      </c>
      <c r="P42" s="166">
        <f>($B42*$O$8*$N$20)+($B42*$N$8*$N$21)</f>
        <v>1703.3125</v>
      </c>
      <c r="Q42" s="166">
        <f>($B42*$P$8*$N$20)+($B42*$O$8*$N$21)+($B42*$N$8*$N$22)</f>
        <v>0</v>
      </c>
      <c r="R42" s="166">
        <f>($B42*$Q$8*$N$20)+($B42*$P$8*$N$21)+($B42*P$8*$N$22)</f>
        <v>0</v>
      </c>
      <c r="S42" s="166">
        <f>($B42*$R$8*$N$20)+($B42*$Q$8*$N$21)+($B42*$P$8*$N$22)</f>
        <v>0</v>
      </c>
      <c r="T42" s="166">
        <f>($B42*$S$8*$N$20)+($B42*$R$8*$N$21)+($B42*$Q$8*$N$22)</f>
        <v>0</v>
      </c>
      <c r="U42" s="166">
        <f>($B42*$T$8*$N$20)+($B42*$S$8*$N$21)+($B42*$R$8*$N$22)</f>
        <v>15329.8125</v>
      </c>
      <c r="V42" s="166">
        <f>($B42*$U$8*$N$20)+($B42*$T$8*$N$21)+($B42*$S$8*$N$22)</f>
        <v>1703.3125</v>
      </c>
      <c r="W42" s="166">
        <f>($B42*$V$8*$N$20)+($B42*$U$8*$N$21)+($B42*$T$8*$N$22)</f>
        <v>0</v>
      </c>
      <c r="X42" s="166">
        <f>($B42*$W$8*$N$20)+($B42*$V$8*$N$21)+($B42*$U$8*$N$22)</f>
        <v>0</v>
      </c>
      <c r="Y42" s="166">
        <f>($B42*$X$8*$N$20)+($B42*$W$8*$N$21)+($B42*$V$8*$N$22)</f>
        <v>0</v>
      </c>
      <c r="Z42" s="166">
        <f>($B42*$Y$8*$N$20)+($B42*$X$8*$N$21)+($B42*$W$8*$N$22)</f>
        <v>0</v>
      </c>
      <c r="AA42" s="166">
        <f>($B42*$Z$8*$N$20)+($B42*$Y$8*$N$21)+($B42*$X$8*$N$22)</f>
        <v>0</v>
      </c>
      <c r="AB42" s="166">
        <f>($B42*$AA$8*$N$20)+($B42*$Z$8*$N$21)+($B42*$Y$8*$N$22)</f>
        <v>0</v>
      </c>
      <c r="AC42" s="166">
        <f>($B42*$AB$8*$N$20)+($B42*$AA$8*$N$21)+($B42*$Z$8*$N$22)</f>
        <v>0</v>
      </c>
      <c r="AD42" s="166">
        <f>($B42*$AC$8*$N$20)+($B42*$AB$8*$N$21)+($B42*$AA$8*$N$22)</f>
        <v>0</v>
      </c>
      <c r="AE42" s="166">
        <f>($B42*$AD$8*$N$20)+($B42*$AC$8*$N$21)+($B42*$AB$8*$N$22)</f>
        <v>0</v>
      </c>
      <c r="AF42" s="166">
        <f>($B42*$AE$8*$N$20)+($B42*$AD$8*$N$21)+($B42*$AC$8*$N$22)</f>
        <v>0</v>
      </c>
      <c r="AG42" s="166">
        <f t="shared" ref="AG42:AN42" si="11">($B42*$AF$8*$N$20)+($B42*$AE$8*$N$21)+($B42*$AD$8*$N$22)</f>
        <v>0</v>
      </c>
      <c r="AH42" s="166">
        <f t="shared" si="11"/>
        <v>0</v>
      </c>
      <c r="AI42" s="166">
        <f t="shared" si="11"/>
        <v>0</v>
      </c>
      <c r="AJ42" s="166">
        <f t="shared" si="11"/>
        <v>0</v>
      </c>
      <c r="AK42" s="166">
        <f t="shared" si="11"/>
        <v>0</v>
      </c>
      <c r="AL42" s="166">
        <f t="shared" si="11"/>
        <v>0</v>
      </c>
      <c r="AM42" s="166">
        <f t="shared" si="11"/>
        <v>0</v>
      </c>
      <c r="AN42" s="166">
        <f t="shared" si="11"/>
        <v>0</v>
      </c>
      <c r="AO42" s="107"/>
      <c r="AP42" s="107"/>
      <c r="AQ42" s="107"/>
      <c r="AR42" s="107"/>
      <c r="AS42" s="107"/>
      <c r="AT42" s="107"/>
      <c r="AU42" s="107"/>
      <c r="AV42" s="107"/>
      <c r="AW42" s="107"/>
      <c r="AX42" s="107"/>
      <c r="AY42" s="107"/>
      <c r="AZ42" s="107"/>
      <c r="BA42" s="107"/>
    </row>
    <row r="43" ht="18.75" customHeight="1">
      <c r="A43" s="152"/>
      <c r="B43" s="162">
        <f t="shared" si="6"/>
        <v>68132.5</v>
      </c>
      <c r="C43" s="163">
        <f>C41</f>
        <v>44865</v>
      </c>
      <c r="D43" s="167" t="s">
        <v>40</v>
      </c>
      <c r="E43" s="166"/>
      <c r="F43" s="166"/>
      <c r="G43" s="166"/>
      <c r="H43" s="166"/>
      <c r="I43" s="166"/>
      <c r="J43" s="166"/>
      <c r="K43" s="166"/>
      <c r="L43" s="166"/>
      <c r="M43" s="166"/>
      <c r="N43" s="166"/>
      <c r="O43" s="166">
        <f>$B43*$N$9*$N$20</f>
        <v>15329.8125</v>
      </c>
      <c r="P43" s="166">
        <f>($B43*$O$9*$N$20)+($B43*$N$9*$N$21)</f>
        <v>1703.3125</v>
      </c>
      <c r="Q43" s="166">
        <f>($B43*$P$9*$N$20)+($B43*$O$9*$N$21)+($B43*$N$9*$N$22)</f>
        <v>0</v>
      </c>
      <c r="R43" s="166">
        <f>($B43*$Q$9*$N$20)+($B43*$P$9*$N$21)+($B43*P$9*$N$22)</f>
        <v>15329.8125</v>
      </c>
      <c r="S43" s="166">
        <f>($B43*$R$9*$N$20)+($B43*$Q$9*$N$21)+($B43*$P$9*$N$22)</f>
        <v>1703.3125</v>
      </c>
      <c r="T43" s="166">
        <f>($B43*$S$9*$N$20)+($B43*$R$9*$N$21)+($B43*$Q$9*$N$22)</f>
        <v>0</v>
      </c>
      <c r="U43" s="166">
        <f>($B43*$T$9*$N$20)+($B43*$S$9*$N$21)+($B43*$R$9*$N$22)</f>
        <v>15329.8125</v>
      </c>
      <c r="V43" s="166">
        <f>($B43*$U$9*$N$20)+($B43*$T$9*$N$21)+($B43*$S$9*$N$22)</f>
        <v>1703.3125</v>
      </c>
      <c r="W43" s="166">
        <f>($B43*$V$9*$N$20)+($B43*$U$9*$N$21)+($B43*$T$9*$N$22)</f>
        <v>0</v>
      </c>
      <c r="X43" s="166">
        <f>($B43*$W$9*$N$20)+($B43*$V$9*$N$21)+($B43*$U$9*$N$22)</f>
        <v>15329.8125</v>
      </c>
      <c r="Y43" s="166">
        <f>($B43*$X$9*$N$20)+($B43*$W$9*$N$21)+($B43*$V$9*$N$22)</f>
        <v>1703.3125</v>
      </c>
      <c r="Z43" s="166">
        <f>($B43*$Y$9*$N$20)+($B43*$X$9*$N$21)+($B43*$W$9*$N$22)</f>
        <v>0</v>
      </c>
      <c r="AA43" s="166">
        <f>($B43*$Z$9*$N$20)+($B43*$Y$9*$N$21)+($B43*$X$9*$N$22)</f>
        <v>0</v>
      </c>
      <c r="AB43" s="166">
        <f>($B43*$AA$9*$N$20)+($B43*$Z$9*$N$21)+($B43*$Y$9*$N$22)</f>
        <v>0</v>
      </c>
      <c r="AC43" s="166">
        <f>($B43*$AB$9*$N$20)+($B43*$AA$9*$N$21)+($B43*$Z$9*$N$22)</f>
        <v>0</v>
      </c>
      <c r="AD43" s="166">
        <f>($B43*$AC$9*$N$20)+($B43*$AB$9*$N$21)+($B43*$AA$9*$N$22)</f>
        <v>0</v>
      </c>
      <c r="AE43" s="166">
        <f>($B43*$AD$9*$N$20)+($B43*$AC$9*$N$21)+($B43*$AB$9*$N$22)</f>
        <v>0</v>
      </c>
      <c r="AF43" s="166">
        <f>($B43*$AE$9*$N$20)+($B43*$AD$9*$N$21)+($B43*$AC$9*$N$22)</f>
        <v>0</v>
      </c>
      <c r="AG43" s="166">
        <f t="shared" ref="AG43:AN43" si="12">($B43*$AF$9*$N$20)+($B43*$AE$9*$N$21)+($B43*$AD$9*$N$22)</f>
        <v>0</v>
      </c>
      <c r="AH43" s="166">
        <f t="shared" si="12"/>
        <v>0</v>
      </c>
      <c r="AI43" s="166">
        <f t="shared" si="12"/>
        <v>0</v>
      </c>
      <c r="AJ43" s="166">
        <f t="shared" si="12"/>
        <v>0</v>
      </c>
      <c r="AK43" s="166">
        <f t="shared" si="12"/>
        <v>0</v>
      </c>
      <c r="AL43" s="166">
        <f t="shared" si="12"/>
        <v>0</v>
      </c>
      <c r="AM43" s="166">
        <f t="shared" si="12"/>
        <v>0</v>
      </c>
      <c r="AN43" s="166">
        <f t="shared" si="12"/>
        <v>0</v>
      </c>
      <c r="AO43" s="107"/>
      <c r="AP43" s="107"/>
      <c r="AQ43" s="107"/>
      <c r="AR43" s="107"/>
      <c r="AS43" s="107"/>
      <c r="AT43" s="107"/>
      <c r="AU43" s="107"/>
      <c r="AV43" s="107"/>
      <c r="AW43" s="107"/>
      <c r="AX43" s="107"/>
      <c r="AY43" s="107"/>
      <c r="AZ43" s="107"/>
      <c r="BA43" s="107"/>
    </row>
    <row r="44" ht="18.75" customHeight="1">
      <c r="A44" s="152"/>
      <c r="B44" s="168">
        <f t="shared" si="6"/>
        <v>34066.25</v>
      </c>
      <c r="C44" s="169">
        <f>C43</f>
        <v>44865</v>
      </c>
      <c r="D44" s="170" t="s">
        <v>36</v>
      </c>
      <c r="E44" s="171"/>
      <c r="F44" s="171"/>
      <c r="G44" s="171"/>
      <c r="H44" s="171"/>
      <c r="I44" s="171"/>
      <c r="J44" s="171"/>
      <c r="K44" s="171"/>
      <c r="L44" s="171"/>
      <c r="M44" s="171"/>
      <c r="N44" s="171"/>
      <c r="O44" s="171">
        <f>$B44*$N$10*$N$20</f>
        <v>2554.96875</v>
      </c>
      <c r="P44" s="171">
        <f>($B44*$O$10*$N$20)+($B44*$N$10*$N$21)</f>
        <v>2838.854167</v>
      </c>
      <c r="Q44" s="171">
        <f>($B44*$P$10*$N$20)+($B44*$O$10*$N$21)+($B44*$N$10*$N$22)</f>
        <v>2838.854167</v>
      </c>
      <c r="R44" s="171">
        <f>($B44*$Q$10*$N$20)+($B44*$P$10*$N$21)+($B44*P$10*$N$22)</f>
        <v>2838.854167</v>
      </c>
      <c r="S44" s="171">
        <f>($B44*$R$10*$N$20)+($B44*$Q$10*$N$21)+($B44*$P$10*$N$22)</f>
        <v>2838.854167</v>
      </c>
      <c r="T44" s="171">
        <f>($B44*$S$10*$N$20)+($B44*$R$10*$N$21)+($B44*$Q$10*$N$22)</f>
        <v>2838.854167</v>
      </c>
      <c r="U44" s="171">
        <f>($B44*$T$10*$N$20)+($B44*$S$10*$N$21)+($B44*$R$10*$N$22)</f>
        <v>2838.854167</v>
      </c>
      <c r="V44" s="171">
        <f>($B44*$U$10*$N$20)+($B44*$T$10*$N$21)+($B44*$S$10*$N$22)</f>
        <v>2838.854167</v>
      </c>
      <c r="W44" s="171">
        <f>($B44*$V$10*$N$20)+($B44*$U$10*$N$21)+($B44*$T$10*$N$22)</f>
        <v>2838.854167</v>
      </c>
      <c r="X44" s="171">
        <f>($B44*$W$10*$N$20)+($B44*$V$10*$N$21)+($B44*$U$10*$N$22)</f>
        <v>2838.854167</v>
      </c>
      <c r="Y44" s="171">
        <f>($B44*$X$10*$N$20)+($B44*$W$10*$N$21)+($B44*$V$10*$N$22)</f>
        <v>2838.854167</v>
      </c>
      <c r="Z44" s="171">
        <f>($B44*$Y$10*$N$20)+($B44*$X$10*$N$21)+($B44*$W$10*$N$22)</f>
        <v>2838.854167</v>
      </c>
      <c r="AA44" s="171">
        <f>($B44*$Z$10*$N$20)+($B44*$Y$10*$N$21)+($B44*$X$10*$N$22)</f>
        <v>283.8854167</v>
      </c>
      <c r="AB44" s="171">
        <f>($B44*$AA$10*$N$20)+($B44*$Z$10*$N$21)+($B44*$Y$10*$N$22)</f>
        <v>0</v>
      </c>
      <c r="AC44" s="171">
        <f>($B44*$AB$10*$N$20)+($B44*$AA$10*$N$21)+($B44*$Z$10*$N$22)</f>
        <v>0</v>
      </c>
      <c r="AD44" s="171">
        <f>($B44*$AC$10*$N$20)+($B44*$AB$10*$N$21)+($B44*$AA$10*$N$22)</f>
        <v>0</v>
      </c>
      <c r="AE44" s="171">
        <f>($B44*$AD$10*$N$20)+($B44*$AC$10*$N$21)+($B44*$AB$10*$N$22)</f>
        <v>0</v>
      </c>
      <c r="AF44" s="171">
        <f>($B44*$AE$10*$N$20)+($B44*$AD$10*$N$21)+($B44*$AC$10*$N$22)</f>
        <v>0</v>
      </c>
      <c r="AG44" s="171">
        <f t="shared" ref="AG44:AN44" si="13">($B44*$AF$10*$N$20)+($B44*$AE$10*$N$21)+($B44*$AD$10*$N$22)</f>
        <v>0</v>
      </c>
      <c r="AH44" s="171">
        <f t="shared" si="13"/>
        <v>0</v>
      </c>
      <c r="AI44" s="171">
        <f t="shared" si="13"/>
        <v>0</v>
      </c>
      <c r="AJ44" s="171">
        <f t="shared" si="13"/>
        <v>0</v>
      </c>
      <c r="AK44" s="171">
        <f t="shared" si="13"/>
        <v>0</v>
      </c>
      <c r="AL44" s="171">
        <f t="shared" si="13"/>
        <v>0</v>
      </c>
      <c r="AM44" s="171">
        <f t="shared" si="13"/>
        <v>0</v>
      </c>
      <c r="AN44" s="171">
        <f t="shared" si="13"/>
        <v>0</v>
      </c>
      <c r="AO44" s="107"/>
      <c r="AP44" s="107"/>
      <c r="AQ44" s="107"/>
      <c r="AR44" s="107"/>
      <c r="AS44" s="107"/>
      <c r="AT44" s="107"/>
      <c r="AU44" s="107"/>
      <c r="AV44" s="107"/>
      <c r="AW44" s="107"/>
      <c r="AX44" s="107"/>
      <c r="AY44" s="107"/>
      <c r="AZ44" s="107"/>
      <c r="BA44" s="107"/>
    </row>
    <row r="45" ht="18.75" customHeight="1">
      <c r="A45" s="152"/>
      <c r="B45" s="158">
        <f t="shared" si="6"/>
        <v>399354.4</v>
      </c>
      <c r="C45" s="159">
        <f>eomonth(C44,1)</f>
        <v>44895</v>
      </c>
      <c r="D45" s="160" t="s">
        <v>37</v>
      </c>
      <c r="E45" s="161"/>
      <c r="F45" s="161"/>
      <c r="G45" s="161"/>
      <c r="H45" s="161"/>
      <c r="I45" s="161"/>
      <c r="J45" s="161"/>
      <c r="K45" s="161"/>
      <c r="L45" s="161"/>
      <c r="M45" s="161"/>
      <c r="N45" s="161"/>
      <c r="O45" s="161"/>
      <c r="P45" s="161">
        <f>$B45*$N$7*$N$20</f>
        <v>359418.96</v>
      </c>
      <c r="Q45" s="161">
        <f>($B45*$O$7*$N$20)+($B45*$N$7*$N$21)</f>
        <v>39935.44</v>
      </c>
      <c r="R45" s="161">
        <f>($B45*$P$7*$N$20)+($B45*$O$7*$N$21)+($B45*$N$7*$N$22)</f>
        <v>0</v>
      </c>
      <c r="S45" s="161">
        <f>($B45*$Q$7*$N$20)+($B45*$P$7*$N$21)+($B45*Q$7*$N$22)</f>
        <v>0</v>
      </c>
      <c r="T45" s="161">
        <f>($B45*$R$7*$N$20)+($B45*$Q$7*$N$21)+($B45*$P$7*$N$22)</f>
        <v>0</v>
      </c>
      <c r="U45" s="161">
        <f>($B45*$S$7*$N$20)+($B45*$R$7*$N$21)+($B45*$Q$7*$N$22)</f>
        <v>0</v>
      </c>
      <c r="V45" s="161">
        <f>($B45*$T$7*$N$20)+($B45*$S$7*$N$21)+($B45*$R$7*$N$22)</f>
        <v>0</v>
      </c>
      <c r="W45" s="161">
        <f>($B45*$U$7*$N$20)+($B45*$T$7*$N$21)+($B45*$S$7*$N$22)</f>
        <v>0</v>
      </c>
      <c r="X45" s="161">
        <f>($B45*$V$7*$N$20)+($B45*$U$7*$N$21)+($B45*$T$7*$N$22)</f>
        <v>0</v>
      </c>
      <c r="Y45" s="161">
        <f>($B45*$W$7*$N$20)+($B45*$V$7*$N$21)+($B45*$U$7*$N$22)</f>
        <v>0</v>
      </c>
      <c r="Z45" s="161">
        <f>($B45*$X$7*$N$20)+($B45*$W$7*$N$21)+($B45*$V$7*$N$22)</f>
        <v>0</v>
      </c>
      <c r="AA45" s="161">
        <f>($B45*$Y$7*$N$20)+($B45*$X$7*$N$21)+($B45*$W$7*$N$22)</f>
        <v>0</v>
      </c>
      <c r="AB45" s="161">
        <f>($B45*$Z$7*$N$20)+($B45*$Y$7*$N$21)+($B45*$X$7*$N$22)</f>
        <v>0</v>
      </c>
      <c r="AC45" s="161">
        <f>($B45*$AA$7*$N$20)+($B45*$Z$7*$N$21)+($B45*$Y$7*$N$22)</f>
        <v>0</v>
      </c>
      <c r="AD45" s="161">
        <f>($B45*$AB$7*$N$20)+($B45*$AA$7*$N$21)+($B45*$Z$7*$N$22)</f>
        <v>0</v>
      </c>
      <c r="AE45" s="161">
        <f>($B45*$AC$7*$N$20)+($B45*$AB$7*$N$21)+($B45*$AA$7*$N$22)</f>
        <v>0</v>
      </c>
      <c r="AF45" s="161">
        <f>($B45*$AD$7*$N$20)+($B45*$AC$7*$N$21)+($B45*$AB$7*$N$22)</f>
        <v>0</v>
      </c>
      <c r="AG45" s="161">
        <f>($B45*$AE$7*$N$20)+($B45*$AD$7*$N$21)+($B45*$AC$7*$N$22)</f>
        <v>0</v>
      </c>
      <c r="AH45" s="161">
        <f t="shared" ref="AH45:AN45" si="14">($B45*$AF$7*$N$20)+($B45*$AE$7*$N$21)+($B45*$AD$7*$N$22)</f>
        <v>0</v>
      </c>
      <c r="AI45" s="161">
        <f t="shared" si="14"/>
        <v>0</v>
      </c>
      <c r="AJ45" s="161">
        <f t="shared" si="14"/>
        <v>0</v>
      </c>
      <c r="AK45" s="161">
        <f t="shared" si="14"/>
        <v>0</v>
      </c>
      <c r="AL45" s="161">
        <f t="shared" si="14"/>
        <v>0</v>
      </c>
      <c r="AM45" s="161">
        <f t="shared" si="14"/>
        <v>0</v>
      </c>
      <c r="AN45" s="161">
        <f t="shared" si="14"/>
        <v>0</v>
      </c>
      <c r="AO45" s="107"/>
      <c r="AP45" s="107"/>
      <c r="AQ45" s="107"/>
      <c r="AR45" s="107"/>
      <c r="AS45" s="107"/>
      <c r="AT45" s="107"/>
      <c r="AU45" s="107"/>
      <c r="AV45" s="107"/>
      <c r="AW45" s="107"/>
      <c r="AX45" s="107"/>
      <c r="AY45" s="107"/>
      <c r="AZ45" s="107"/>
      <c r="BA45" s="107"/>
    </row>
    <row r="46" ht="18.75" customHeight="1">
      <c r="A46" s="152"/>
      <c r="B46" s="162">
        <f t="shared" si="6"/>
        <v>24959.65</v>
      </c>
      <c r="C46" s="163">
        <f>C45</f>
        <v>44895</v>
      </c>
      <c r="D46" s="164" t="s">
        <v>39</v>
      </c>
      <c r="E46" s="165"/>
      <c r="F46" s="165"/>
      <c r="G46" s="165"/>
      <c r="H46" s="165"/>
      <c r="I46" s="165"/>
      <c r="J46" s="165"/>
      <c r="K46" s="165"/>
      <c r="L46" s="165"/>
      <c r="M46" s="165"/>
      <c r="N46" s="165"/>
      <c r="O46" s="165"/>
      <c r="P46" s="166">
        <f>$B46*$N$8*$N$20</f>
        <v>11231.8425</v>
      </c>
      <c r="Q46" s="166">
        <f>($B46*$O$8*$N$20)+($B46*$N$8*$N$21)</f>
        <v>1247.9825</v>
      </c>
      <c r="R46" s="166">
        <f>($B46*$P$8*$N$20)+($B46*$O$8*$N$21)+($B46*$N$8*$N$22)</f>
        <v>0</v>
      </c>
      <c r="S46" s="166">
        <f>($B46*$Q$8*$N$20)+($B46*$P$8*$N$21)+($B46*Q$8*$N$22)</f>
        <v>0</v>
      </c>
      <c r="T46" s="166">
        <f>($B46*$R$8*$N$20)+($B46*$Q$8*$N$21)+($B46*$P$8*$N$22)</f>
        <v>0</v>
      </c>
      <c r="U46" s="166">
        <f>($B46*$S$8*$N$20)+($B46*$R$8*$N$21)+($B46*$Q$8*$N$22)</f>
        <v>0</v>
      </c>
      <c r="V46" s="166">
        <f>($B46*$T$8*$N$20)+($B46*$S$8*$N$21)+($B46*$R$8*$N$22)</f>
        <v>11231.8425</v>
      </c>
      <c r="W46" s="166">
        <f>($B46*$U$8*$N$20)+($B46*$T$8*$N$21)+($B46*$S$8*$N$22)</f>
        <v>1247.9825</v>
      </c>
      <c r="X46" s="166">
        <f>($B46*$V$8*$N$20)+($B46*$U$8*$N$21)+($B46*$T$8*$N$22)</f>
        <v>0</v>
      </c>
      <c r="Y46" s="166">
        <f>($B46*$W$8*$N$20)+($B46*$V$8*$N$21)+($B46*$U$8*$N$22)</f>
        <v>0</v>
      </c>
      <c r="Z46" s="166">
        <f>($B46*$X$8*$N$20)+($B46*$W$8*$N$21)+($B46*$V$8*$N$22)</f>
        <v>0</v>
      </c>
      <c r="AA46" s="166">
        <f>($B46*$Y$8*$N$20)+($B46*$X$8*$N$21)+($B46*$W$8*$N$22)</f>
        <v>0</v>
      </c>
      <c r="AB46" s="166">
        <f>($B46*$Z$8*$N$20)+($B46*$Y$8*$N$21)+($B46*$X$8*$N$22)</f>
        <v>0</v>
      </c>
      <c r="AC46" s="166">
        <f>($B46*$AA$8*$N$20)+($B46*$Z$8*$N$21)+($B46*$Y$8*$N$22)</f>
        <v>0</v>
      </c>
      <c r="AD46" s="166">
        <f>($B46*$AB$8*$N$20)+($B46*$AA$8*$N$21)+($B46*$Z$8*$N$22)</f>
        <v>0</v>
      </c>
      <c r="AE46" s="166">
        <f>($B46*$AC$8*$N$20)+($B46*$AB$8*$N$21)+($B46*$AA$8*$N$22)</f>
        <v>0</v>
      </c>
      <c r="AF46" s="166">
        <f>($B46*$AD$8*$N$20)+($B46*$AC$8*$N$21)+($B46*$AB$8*$N$22)</f>
        <v>0</v>
      </c>
      <c r="AG46" s="166">
        <f>($B46*$AE$8*$N$20)+($B46*$AD$8*$N$21)+($B46*$AC$8*$N$22)</f>
        <v>0</v>
      </c>
      <c r="AH46" s="166">
        <f t="shared" ref="AH46:AN46" si="15">($B46*$AF$8*$N$20)+($B46*$AE$8*$N$21)+($B46*$AD$8*$N$22)</f>
        <v>0</v>
      </c>
      <c r="AI46" s="166">
        <f t="shared" si="15"/>
        <v>0</v>
      </c>
      <c r="AJ46" s="166">
        <f t="shared" si="15"/>
        <v>0</v>
      </c>
      <c r="AK46" s="166">
        <f t="shared" si="15"/>
        <v>0</v>
      </c>
      <c r="AL46" s="166">
        <f t="shared" si="15"/>
        <v>0</v>
      </c>
      <c r="AM46" s="166">
        <f t="shared" si="15"/>
        <v>0</v>
      </c>
      <c r="AN46" s="166">
        <f t="shared" si="15"/>
        <v>0</v>
      </c>
      <c r="AO46" s="107"/>
      <c r="AP46" s="107"/>
      <c r="AQ46" s="107"/>
      <c r="AR46" s="107"/>
      <c r="AS46" s="107"/>
      <c r="AT46" s="107"/>
      <c r="AU46" s="107"/>
      <c r="AV46" s="107"/>
      <c r="AW46" s="107"/>
      <c r="AX46" s="107"/>
      <c r="AY46" s="107"/>
      <c r="AZ46" s="107"/>
      <c r="BA46" s="107"/>
    </row>
    <row r="47" ht="18.75" customHeight="1">
      <c r="A47" s="152"/>
      <c r="B47" s="162">
        <f t="shared" si="6"/>
        <v>49919.3</v>
      </c>
      <c r="C47" s="163">
        <f>C45</f>
        <v>44895</v>
      </c>
      <c r="D47" s="167" t="s">
        <v>40</v>
      </c>
      <c r="E47" s="166"/>
      <c r="F47" s="166"/>
      <c r="G47" s="166"/>
      <c r="H47" s="166"/>
      <c r="I47" s="166"/>
      <c r="J47" s="166"/>
      <c r="K47" s="166"/>
      <c r="L47" s="166"/>
      <c r="M47" s="166"/>
      <c r="N47" s="166"/>
      <c r="O47" s="166"/>
      <c r="P47" s="166">
        <f>$B47*$N$9*$N$20</f>
        <v>11231.8425</v>
      </c>
      <c r="Q47" s="166">
        <f>($B47*$O$9*$N$20)+($B47*$N$9*$N$21)</f>
        <v>1247.9825</v>
      </c>
      <c r="R47" s="166">
        <f>($B47*$P$9*$N$20)+($B47*$O$9*$N$21)+($B47*$N$9*$N$22)</f>
        <v>0</v>
      </c>
      <c r="S47" s="166">
        <f>($B47*$Q$9*$N$20)+($B47*$P$9*$N$21)+($B47*Q$9*$N$22)</f>
        <v>11231.8425</v>
      </c>
      <c r="T47" s="166">
        <f>($B47*$R$9*$N$20)+($B47*$Q$9*$N$21)+($B47*$P$9*$N$22)</f>
        <v>1247.9825</v>
      </c>
      <c r="U47" s="166">
        <f>($B47*$S$9*$N$20)+($B47*$R$9*$N$21)+($B47*$Q$9*$N$22)</f>
        <v>0</v>
      </c>
      <c r="V47" s="166">
        <f>($B47*$T$9*$N$20)+($B47*$S$9*$N$21)+($B47*$R$9*$N$22)</f>
        <v>11231.8425</v>
      </c>
      <c r="W47" s="166">
        <f>($B47*$U$9*$N$20)+($B47*$T$9*$N$21)+($B47*$S$9*$N$22)</f>
        <v>1247.9825</v>
      </c>
      <c r="X47" s="166">
        <f>($B47*$V$9*$N$20)+($B47*$U$9*$N$21)+($B47*$T$9*$N$22)</f>
        <v>0</v>
      </c>
      <c r="Y47" s="166">
        <f>($B47*$W$9*$N$20)+($B47*$V$9*$N$21)+($B47*$U$9*$N$22)</f>
        <v>11231.8425</v>
      </c>
      <c r="Z47" s="166">
        <f>($B47*$X$9*$N$20)+($B47*$W$9*$N$21)+($B47*$V$9*$N$22)</f>
        <v>1247.9825</v>
      </c>
      <c r="AA47" s="166">
        <f>($B47*$Y$9*$N$20)+($B47*$X$9*$N$21)+($B47*$W$9*$N$22)</f>
        <v>0</v>
      </c>
      <c r="AB47" s="166">
        <f>($B47*$Z$9*$N$20)+($B47*$Y$9*$N$21)+($B47*$X$9*$N$22)</f>
        <v>0</v>
      </c>
      <c r="AC47" s="166">
        <f>($B47*$AA$9*$N$20)+($B47*$Z$9*$N$21)+($B47*$Y$9*$N$22)</f>
        <v>0</v>
      </c>
      <c r="AD47" s="166">
        <f>($B47*$AB$9*$N$20)+($B47*$AA$9*$N$21)+($B47*$Z$9*$N$22)</f>
        <v>0</v>
      </c>
      <c r="AE47" s="166">
        <f>($B47*$AC$9*$N$20)+($B47*$AB$9*$N$21)+($B47*$AA$9*$N$22)</f>
        <v>0</v>
      </c>
      <c r="AF47" s="166">
        <f>($B47*$AD$9*$N$20)+($B47*$AC$9*$N$21)+($B47*$AB$9*$N$22)</f>
        <v>0</v>
      </c>
      <c r="AG47" s="166">
        <f>($B47*$AE$9*$N$20)+($B47*$AD$9*$N$21)+($B47*$AC$9*$N$22)</f>
        <v>0</v>
      </c>
      <c r="AH47" s="166">
        <f t="shared" ref="AH47:AN47" si="16">($B47*$AF$9*$N$20)+($B47*$AE$9*$N$21)+($B47*$AD$9*$N$22)</f>
        <v>0</v>
      </c>
      <c r="AI47" s="166">
        <f t="shared" si="16"/>
        <v>0</v>
      </c>
      <c r="AJ47" s="166">
        <f t="shared" si="16"/>
        <v>0</v>
      </c>
      <c r="AK47" s="166">
        <f t="shared" si="16"/>
        <v>0</v>
      </c>
      <c r="AL47" s="166">
        <f t="shared" si="16"/>
        <v>0</v>
      </c>
      <c r="AM47" s="166">
        <f t="shared" si="16"/>
        <v>0</v>
      </c>
      <c r="AN47" s="166">
        <f t="shared" si="16"/>
        <v>0</v>
      </c>
      <c r="AO47" s="107"/>
      <c r="AP47" s="107"/>
      <c r="AQ47" s="107"/>
      <c r="AR47" s="107"/>
      <c r="AS47" s="107"/>
      <c r="AT47" s="107"/>
      <c r="AU47" s="107"/>
      <c r="AV47" s="107"/>
      <c r="AW47" s="107"/>
      <c r="AX47" s="107"/>
      <c r="AY47" s="107"/>
      <c r="AZ47" s="107"/>
      <c r="BA47" s="107"/>
    </row>
    <row r="48" ht="18.75" customHeight="1">
      <c r="A48" s="152"/>
      <c r="B48" s="168">
        <f t="shared" si="6"/>
        <v>24959.65</v>
      </c>
      <c r="C48" s="169">
        <f>C47</f>
        <v>44895</v>
      </c>
      <c r="D48" s="170" t="s">
        <v>36</v>
      </c>
      <c r="E48" s="171"/>
      <c r="F48" s="171"/>
      <c r="G48" s="171"/>
      <c r="H48" s="171"/>
      <c r="I48" s="171"/>
      <c r="J48" s="171"/>
      <c r="K48" s="171"/>
      <c r="L48" s="171"/>
      <c r="M48" s="171"/>
      <c r="N48" s="171"/>
      <c r="O48" s="171"/>
      <c r="P48" s="171">
        <f>$B48*$N$10*$N$20</f>
        <v>1871.97375</v>
      </c>
      <c r="Q48" s="171">
        <f>($B48*$O$10*$N$20)+($B48*$N$10*$N$21)</f>
        <v>2079.970833</v>
      </c>
      <c r="R48" s="171">
        <f>($B48*$P$10*$N$20)+($B48*$O$10*$N$21)+($B48*$N$10*$N$22)</f>
        <v>2079.970833</v>
      </c>
      <c r="S48" s="171">
        <f>($B48*$Q$10*$N$20)+($B48*$P$10*$N$21)+($B48*Q$10*$N$22)</f>
        <v>2079.970833</v>
      </c>
      <c r="T48" s="171">
        <f>($B48*$R$10*$N$20)+($B48*$Q$10*$N$21)+($B48*$P$10*$N$22)</f>
        <v>2079.970833</v>
      </c>
      <c r="U48" s="171">
        <f>($B48*$S$10*$N$20)+($B48*$R$10*$N$21)+($B48*$Q$10*$N$22)</f>
        <v>2079.970833</v>
      </c>
      <c r="V48" s="171">
        <f>($B48*$T$10*$N$20)+($B48*$S$10*$N$21)+($B48*$R$10*$N$22)</f>
        <v>2079.970833</v>
      </c>
      <c r="W48" s="171">
        <f>($B48*$U$10*$N$20)+($B48*$T$10*$N$21)+($B48*$S$10*$N$22)</f>
        <v>2079.970833</v>
      </c>
      <c r="X48" s="171">
        <f>($B48*$V$10*$N$20)+($B48*$U$10*$N$21)+($B48*$T$10*$N$22)</f>
        <v>2079.970833</v>
      </c>
      <c r="Y48" s="171">
        <f>($B48*$W$10*$N$20)+($B48*$V$10*$N$21)+($B48*$U$10*$N$22)</f>
        <v>2079.970833</v>
      </c>
      <c r="Z48" s="171">
        <f>($B48*$X$10*$N$20)+($B48*$W$10*$N$21)+($B48*$V$10*$N$22)</f>
        <v>2079.970833</v>
      </c>
      <c r="AA48" s="171">
        <f>($B48*$Y$10*$N$20)+($B48*$X$10*$N$21)+($B48*$W$10*$N$22)</f>
        <v>2079.970833</v>
      </c>
      <c r="AB48" s="171">
        <f>($B48*$Z$10*$N$20)+($B48*$Y$10*$N$21)+($B48*$X$10*$N$22)</f>
        <v>207.9970833</v>
      </c>
      <c r="AC48" s="171">
        <f>($B48*$AA$10*$N$20)+($B48*$Z$10*$N$21)+($B48*$Y$10*$N$22)</f>
        <v>0</v>
      </c>
      <c r="AD48" s="171">
        <f>($B48*$AB$10*$N$20)+($B48*$AA$10*$N$21)+($B48*$Z$10*$N$22)</f>
        <v>0</v>
      </c>
      <c r="AE48" s="171">
        <f>($B48*$AC$10*$N$20)+($B48*$AB$10*$N$21)+($B48*$AA$10*$N$22)</f>
        <v>0</v>
      </c>
      <c r="AF48" s="171">
        <f>($B48*$AD$10*$N$20)+($B48*$AC$10*$N$21)+($B48*$AB$10*$N$22)</f>
        <v>0</v>
      </c>
      <c r="AG48" s="171">
        <f>($B48*$AE$10*$N$20)+($B48*$AD$10*$N$21)+($B48*$AC$10*$N$22)</f>
        <v>0</v>
      </c>
      <c r="AH48" s="171">
        <f t="shared" ref="AH48:AN48" si="17">($B48*$AF$10*$N$20)+($B48*$AE$10*$N$21)+($B48*$AD$10*$N$22)</f>
        <v>0</v>
      </c>
      <c r="AI48" s="171">
        <f t="shared" si="17"/>
        <v>0</v>
      </c>
      <c r="AJ48" s="171">
        <f t="shared" si="17"/>
        <v>0</v>
      </c>
      <c r="AK48" s="171">
        <f t="shared" si="17"/>
        <v>0</v>
      </c>
      <c r="AL48" s="171">
        <f t="shared" si="17"/>
        <v>0</v>
      </c>
      <c r="AM48" s="171">
        <f t="shared" si="17"/>
        <v>0</v>
      </c>
      <c r="AN48" s="171">
        <f t="shared" si="17"/>
        <v>0</v>
      </c>
      <c r="AO48" s="107"/>
      <c r="AP48" s="107"/>
      <c r="AQ48" s="107"/>
      <c r="AR48" s="107"/>
      <c r="AS48" s="107"/>
      <c r="AT48" s="107"/>
      <c r="AU48" s="107"/>
      <c r="AV48" s="107"/>
      <c r="AW48" s="107"/>
      <c r="AX48" s="107"/>
      <c r="AY48" s="107"/>
      <c r="AZ48" s="107"/>
      <c r="BA48" s="107"/>
    </row>
    <row r="49" ht="18.75" customHeight="1">
      <c r="A49" s="152"/>
      <c r="B49" s="158">
        <f t="shared" si="6"/>
        <v>337102.4</v>
      </c>
      <c r="C49" s="159">
        <f>eomonth(C48,1)</f>
        <v>44926</v>
      </c>
      <c r="D49" s="160" t="s">
        <v>37</v>
      </c>
      <c r="E49" s="161"/>
      <c r="F49" s="161"/>
      <c r="G49" s="161"/>
      <c r="H49" s="161"/>
      <c r="I49" s="161"/>
      <c r="J49" s="161"/>
      <c r="K49" s="161"/>
      <c r="L49" s="161"/>
      <c r="M49" s="161"/>
      <c r="N49" s="161"/>
      <c r="O49" s="161"/>
      <c r="P49" s="161"/>
      <c r="Q49" s="161">
        <f>$B49*$N$7*$N$20</f>
        <v>303392.16</v>
      </c>
      <c r="R49" s="161">
        <f>($B49*$O$7*$N$20)+($B49*$N$7*$N$21)</f>
        <v>33710.24</v>
      </c>
      <c r="S49" s="161">
        <f>($B49*$P$7*$N$20)+($B49*$O$7*$N$21)+($B49*$N$7*$N$22)</f>
        <v>0</v>
      </c>
      <c r="T49" s="161">
        <f>($B49*$Q$7*$N$20)+($B49*$P$7*$N$21)+($B49*R$7*$N$22)</f>
        <v>0</v>
      </c>
      <c r="U49" s="161">
        <f>($B49*$R$7*$N$20)+($B49*$Q$7*$N$21)+($B49*$P$7*$N$22)</f>
        <v>0</v>
      </c>
      <c r="V49" s="161">
        <f>($B49*$S$7*$N$20)+($B49*$R$7*$N$21)+($B49*$Q$7*$N$22)</f>
        <v>0</v>
      </c>
      <c r="W49" s="161">
        <f>($B49*$T$7*$N$20)+($B49*$S$7*$N$21)+($B49*$R$7*$N$22)</f>
        <v>0</v>
      </c>
      <c r="X49" s="161">
        <f>($B49*$U$7*$N$20)+($B49*$T$7*$N$21)+($B49*$S$7*$N$22)</f>
        <v>0</v>
      </c>
      <c r="Y49" s="161">
        <f>($B49*$V$7*$N$20)+($B49*$U$7*$N$21)+($B49*$T$7*$N$22)</f>
        <v>0</v>
      </c>
      <c r="Z49" s="161">
        <f>($B49*$W$7*$N$20)+($B49*$V$7*$N$21)+($B49*$U$7*$N$22)</f>
        <v>0</v>
      </c>
      <c r="AA49" s="161">
        <f>($B49*$X$7*$N$20)+($B49*$W$7*$N$21)+($B49*$V$7*$N$22)</f>
        <v>0</v>
      </c>
      <c r="AB49" s="161">
        <f>($B49*$Y$7*$N$20)+($B49*$X$7*$N$21)+($B49*$W$7*$N$22)</f>
        <v>0</v>
      </c>
      <c r="AC49" s="161">
        <f>($B49*$Z$7*$N$20)+($B49*$Y$7*$N$21)+($B49*$X$7*$N$22)</f>
        <v>0</v>
      </c>
      <c r="AD49" s="161">
        <f>($B49*$AA$7*$N$20)+($B49*$Z$7*$N$21)+($B49*$Y$7*$N$22)</f>
        <v>0</v>
      </c>
      <c r="AE49" s="161">
        <f>($B49*$AB$7*$N$20)+($B49*$AA$7*$N$21)+($B49*$Z$7*$N$22)</f>
        <v>0</v>
      </c>
      <c r="AF49" s="161">
        <f>($B49*$AC$7*$N$20)+($B49*$AB$7*$N$21)+($B49*$AA$7*$N$22)</f>
        <v>0</v>
      </c>
      <c r="AG49" s="161">
        <f>($B49*$AD$7*$N$20)+($B49*$AC$7*$N$21)+($B49*$AB$7*$N$22)</f>
        <v>0</v>
      </c>
      <c r="AH49" s="161">
        <f>($B49*$AE$7*$N$20)+($B49*$AD$7*$N$21)+($B49*$AC$7*$N$22)</f>
        <v>0</v>
      </c>
      <c r="AI49" s="161">
        <f t="shared" ref="AI49:AN49" si="18">($B49*$AF$7*$N$20)+($B49*$AE$7*$N$21)+($B49*$AD$7*$N$22)</f>
        <v>0</v>
      </c>
      <c r="AJ49" s="161">
        <f t="shared" si="18"/>
        <v>0</v>
      </c>
      <c r="AK49" s="161">
        <f t="shared" si="18"/>
        <v>0</v>
      </c>
      <c r="AL49" s="161">
        <f t="shared" si="18"/>
        <v>0</v>
      </c>
      <c r="AM49" s="161">
        <f t="shared" si="18"/>
        <v>0</v>
      </c>
      <c r="AN49" s="161">
        <f t="shared" si="18"/>
        <v>0</v>
      </c>
      <c r="AO49" s="107"/>
      <c r="AP49" s="107"/>
      <c r="AQ49" s="107"/>
      <c r="AR49" s="107"/>
      <c r="AS49" s="107"/>
      <c r="AT49" s="107"/>
      <c r="AU49" s="107"/>
      <c r="AV49" s="107"/>
      <c r="AW49" s="107"/>
      <c r="AX49" s="107"/>
      <c r="AY49" s="107"/>
      <c r="AZ49" s="107"/>
      <c r="BA49" s="107"/>
    </row>
    <row r="50" ht="18.75" customHeight="1">
      <c r="A50" s="152"/>
      <c r="B50" s="162">
        <f t="shared" si="6"/>
        <v>21068.9</v>
      </c>
      <c r="C50" s="163">
        <f>C49</f>
        <v>44926</v>
      </c>
      <c r="D50" s="164" t="s">
        <v>39</v>
      </c>
      <c r="E50" s="165"/>
      <c r="F50" s="165"/>
      <c r="G50" s="165"/>
      <c r="H50" s="165"/>
      <c r="I50" s="165"/>
      <c r="J50" s="165"/>
      <c r="K50" s="165"/>
      <c r="L50" s="165"/>
      <c r="M50" s="165"/>
      <c r="N50" s="165"/>
      <c r="O50" s="165"/>
      <c r="P50" s="165"/>
      <c r="Q50" s="166">
        <f>$B50*$N$8*$N$20</f>
        <v>9481.005</v>
      </c>
      <c r="R50" s="166">
        <f>($B50*$O$8*$N$20)+($B50*$N$8*$N$21)</f>
        <v>1053.445</v>
      </c>
      <c r="S50" s="166">
        <f>($B50*$P$8*$N$20)+($B50*$O$8*$N$21)+($B50*$N$8*$N$22)</f>
        <v>0</v>
      </c>
      <c r="T50" s="166">
        <f>($B50*$Q$8*$N$20)+($B50*$P$8*$N$21)+($B50*R$8*$N$22)</f>
        <v>0</v>
      </c>
      <c r="U50" s="166">
        <f>($B50*$R$8*$N$20)+($B50*$Q$8*$N$21)+($B50*$P$8*$N$22)</f>
        <v>0</v>
      </c>
      <c r="V50" s="166">
        <f>($B50*$S$8*$N$20)+($B50*$R$8*$N$21)+($B50*$Q$8*$N$22)</f>
        <v>0</v>
      </c>
      <c r="W50" s="166">
        <f>($B50*$T$8*$N$20)+($B50*$S$8*$N$21)+($B50*$R$8*$N$22)</f>
        <v>9481.005</v>
      </c>
      <c r="X50" s="166">
        <f>($B50*$U$8*$N$20)+($B50*$T$8*$N$21)+($B50*$S$8*$N$22)</f>
        <v>1053.445</v>
      </c>
      <c r="Y50" s="166">
        <f>($B50*$V$8*$N$20)+($B50*$U$8*$N$21)+($B50*$T$8*$N$22)</f>
        <v>0</v>
      </c>
      <c r="Z50" s="166">
        <f>($B50*$W$8*$N$20)+($B50*$V$8*$N$21)+($B50*$U$8*$N$22)</f>
        <v>0</v>
      </c>
      <c r="AA50" s="166">
        <f>($B50*$X$8*$N$20)+($B50*$W$8*$N$21)+($B50*$V$8*$N$22)</f>
        <v>0</v>
      </c>
      <c r="AB50" s="166">
        <f>($B50*$Y$8*$N$20)+($B50*$X$8*$N$21)+($B50*$W$8*$N$22)</f>
        <v>0</v>
      </c>
      <c r="AC50" s="166">
        <f>($B50*$Z$8*$N$20)+($B50*$Y$8*$N$21)+($B50*$X$8*$N$22)</f>
        <v>0</v>
      </c>
      <c r="AD50" s="166">
        <f>($B50*$AA$8*$N$20)+($B50*$Z$8*$N$21)+($B50*$Y$8*$N$22)</f>
        <v>0</v>
      </c>
      <c r="AE50" s="166">
        <f>($B50*$AB$8*$N$20)+($B50*$AA$8*$N$21)+($B50*$Z$8*$N$22)</f>
        <v>0</v>
      </c>
      <c r="AF50" s="166">
        <f>($B50*$AC$8*$N$20)+($B50*$AB$8*$N$21)+($B50*$AA$8*$N$22)</f>
        <v>0</v>
      </c>
      <c r="AG50" s="166">
        <f>($B50*$AD$8*$N$20)+($B50*$AC$8*$N$21)+($B50*$AB$8*$N$22)</f>
        <v>0</v>
      </c>
      <c r="AH50" s="166">
        <f>($B50*$AE$8*$N$20)+($B50*$AD$8*$N$21)+($B50*$AC$8*$N$22)</f>
        <v>0</v>
      </c>
      <c r="AI50" s="166">
        <f t="shared" ref="AI50:AN50" si="19">($B50*$AF$8*$N$20)+($B50*$AE$8*$N$21)+($B50*$AD$8*$N$22)</f>
        <v>0</v>
      </c>
      <c r="AJ50" s="166">
        <f t="shared" si="19"/>
        <v>0</v>
      </c>
      <c r="AK50" s="166">
        <f t="shared" si="19"/>
        <v>0</v>
      </c>
      <c r="AL50" s="166">
        <f t="shared" si="19"/>
        <v>0</v>
      </c>
      <c r="AM50" s="166">
        <f t="shared" si="19"/>
        <v>0</v>
      </c>
      <c r="AN50" s="166">
        <f t="shared" si="19"/>
        <v>0</v>
      </c>
      <c r="AO50" s="107"/>
      <c r="AP50" s="107"/>
      <c r="AQ50" s="107"/>
      <c r="AR50" s="107"/>
      <c r="AS50" s="107"/>
      <c r="AT50" s="107"/>
      <c r="AU50" s="107"/>
      <c r="AV50" s="107"/>
      <c r="AW50" s="107"/>
      <c r="AX50" s="107"/>
      <c r="AY50" s="107"/>
      <c r="AZ50" s="107"/>
      <c r="BA50" s="107"/>
    </row>
    <row r="51" ht="18.75" customHeight="1">
      <c r="A51" s="152"/>
      <c r="B51" s="162">
        <f t="shared" si="6"/>
        <v>42137.8</v>
      </c>
      <c r="C51" s="163">
        <f>C49</f>
        <v>44926</v>
      </c>
      <c r="D51" s="167" t="s">
        <v>40</v>
      </c>
      <c r="E51" s="166"/>
      <c r="F51" s="166"/>
      <c r="G51" s="166"/>
      <c r="H51" s="166"/>
      <c r="I51" s="166"/>
      <c r="J51" s="166"/>
      <c r="K51" s="166"/>
      <c r="L51" s="166"/>
      <c r="M51" s="166"/>
      <c r="N51" s="166"/>
      <c r="O51" s="166"/>
      <c r="P51" s="166"/>
      <c r="Q51" s="166">
        <f>$B51*$N$9*$N$20</f>
        <v>9481.005</v>
      </c>
      <c r="R51" s="166">
        <f>($B51*$O$9*$N$20)+($B51*$N$9*$N$21)</f>
        <v>1053.445</v>
      </c>
      <c r="S51" s="166">
        <f>($B51*$P$9*$N$20)+($B51*$O$9*$N$21)+($B51*$N$9*$N$22)</f>
        <v>0</v>
      </c>
      <c r="T51" s="166">
        <f>($B51*$Q$9*$N$20)+($B51*$P$9*$N$21)+($B51*R$9*$N$22)</f>
        <v>9481.005</v>
      </c>
      <c r="U51" s="166">
        <f>($B51*$R$9*$N$20)+($B51*$Q$9*$N$21)+($B51*$P$9*$N$22)</f>
        <v>1053.445</v>
      </c>
      <c r="V51" s="166">
        <f>($B51*$S$9*$N$20)+($B51*$R$9*$N$21)+($B51*$Q$9*$N$22)</f>
        <v>0</v>
      </c>
      <c r="W51" s="166">
        <f>($B51*$T$9*$N$20)+($B51*$S$9*$N$21)+($B51*$R$9*$N$22)</f>
        <v>9481.005</v>
      </c>
      <c r="X51" s="166">
        <f>($B51*$U$9*$N$20)+($B51*$T$9*$N$21)+($B51*$S$9*$N$22)</f>
        <v>1053.445</v>
      </c>
      <c r="Y51" s="166">
        <f>($B51*$V$9*$N$20)+($B51*$U$9*$N$21)+($B51*$T$9*$N$22)</f>
        <v>0</v>
      </c>
      <c r="Z51" s="166">
        <f>($B51*$W$9*$N$20)+($B51*$V$9*$N$21)+($B51*$U$9*$N$22)</f>
        <v>9481.005</v>
      </c>
      <c r="AA51" s="166">
        <f>($B51*$X$9*$N$20)+($B51*$W$9*$N$21)+($B51*$V$9*$N$22)</f>
        <v>1053.445</v>
      </c>
      <c r="AB51" s="166">
        <f>($B51*$Y$9*$N$20)+($B51*$X$9*$N$21)+($B51*$W$9*$N$22)</f>
        <v>0</v>
      </c>
      <c r="AC51" s="166">
        <f>($B51*$Z$9*$N$20)+($B51*$Y$9*$N$21)+($B51*$X$9*$N$22)</f>
        <v>0</v>
      </c>
      <c r="AD51" s="166">
        <f>($B51*$AA$9*$N$20)+($B51*$Z$9*$N$21)+($B51*$Y$9*$N$22)</f>
        <v>0</v>
      </c>
      <c r="AE51" s="166">
        <f>($B51*$AB$9*$N$20)+($B51*$AA$9*$N$21)+($B51*$Z$9*$N$22)</f>
        <v>0</v>
      </c>
      <c r="AF51" s="166">
        <f>($B51*$AC$9*$N$20)+($B51*$AB$9*$N$21)+($B51*$AA$9*$N$22)</f>
        <v>0</v>
      </c>
      <c r="AG51" s="166">
        <f>($B51*$AD$9*$N$20)+($B51*$AC$9*$N$21)+($B51*$AB$9*$N$22)</f>
        <v>0</v>
      </c>
      <c r="AH51" s="166">
        <f>($B51*$AE$9*$N$20)+($B51*$AD$9*$N$21)+($B51*$AC$9*$N$22)</f>
        <v>0</v>
      </c>
      <c r="AI51" s="166">
        <f t="shared" ref="AI51:AN51" si="20">($B51*$AF$9*$N$20)+($B51*$AE$9*$N$21)+($B51*$AD$9*$N$22)</f>
        <v>0</v>
      </c>
      <c r="AJ51" s="166">
        <f t="shared" si="20"/>
        <v>0</v>
      </c>
      <c r="AK51" s="166">
        <f t="shared" si="20"/>
        <v>0</v>
      </c>
      <c r="AL51" s="166">
        <f t="shared" si="20"/>
        <v>0</v>
      </c>
      <c r="AM51" s="166">
        <f t="shared" si="20"/>
        <v>0</v>
      </c>
      <c r="AN51" s="166">
        <f t="shared" si="20"/>
        <v>0</v>
      </c>
      <c r="AO51" s="107"/>
      <c r="AP51" s="107"/>
      <c r="AQ51" s="107"/>
      <c r="AR51" s="107"/>
      <c r="AS51" s="107"/>
      <c r="AT51" s="107"/>
      <c r="AU51" s="107"/>
      <c r="AV51" s="107"/>
      <c r="AW51" s="107"/>
      <c r="AX51" s="107"/>
      <c r="AY51" s="107"/>
      <c r="AZ51" s="107"/>
      <c r="BA51" s="107"/>
    </row>
    <row r="52" ht="18.75" customHeight="1">
      <c r="A52" s="152"/>
      <c r="B52" s="168">
        <f t="shared" si="6"/>
        <v>21068.9</v>
      </c>
      <c r="C52" s="169">
        <f>C51</f>
        <v>44926</v>
      </c>
      <c r="D52" s="170" t="s">
        <v>36</v>
      </c>
      <c r="E52" s="171"/>
      <c r="F52" s="171"/>
      <c r="G52" s="171"/>
      <c r="H52" s="171"/>
      <c r="I52" s="171"/>
      <c r="J52" s="171"/>
      <c r="K52" s="171"/>
      <c r="L52" s="171"/>
      <c r="M52" s="171"/>
      <c r="N52" s="171"/>
      <c r="O52" s="171"/>
      <c r="P52" s="171"/>
      <c r="Q52" s="171">
        <f>$B52*$N$10*$N$20</f>
        <v>1580.1675</v>
      </c>
      <c r="R52" s="171">
        <f>($B52*$O$10*$N$20)+($B52*$N$10*$N$21)</f>
        <v>1755.741667</v>
      </c>
      <c r="S52" s="171">
        <f>($B52*$P$10*$N$20)+($B52*$O$10*$N$21)+($B52*$N$10*$N$22)</f>
        <v>1755.741667</v>
      </c>
      <c r="T52" s="171">
        <f>($B52*$Q$10*$N$20)+($B52*$P$10*$N$21)+($B52*R$10*$N$22)</f>
        <v>1755.741667</v>
      </c>
      <c r="U52" s="171">
        <f>($B52*$R$10*$N$20)+($B52*$Q$10*$N$21)+($B52*$P$10*$N$22)</f>
        <v>1755.741667</v>
      </c>
      <c r="V52" s="171">
        <f>($B52*$S$10*$N$20)+($B52*$R$10*$N$21)+($B52*$Q$10*$N$22)</f>
        <v>1755.741667</v>
      </c>
      <c r="W52" s="171">
        <f>($B52*$T$10*$N$20)+($B52*$S$10*$N$21)+($B52*$R$10*$N$22)</f>
        <v>1755.741667</v>
      </c>
      <c r="X52" s="171">
        <f>($B52*$U$10*$N$20)+($B52*$T$10*$N$21)+($B52*$S$10*$N$22)</f>
        <v>1755.741667</v>
      </c>
      <c r="Y52" s="171">
        <f>($B52*$V$10*$N$20)+($B52*$U$10*$N$21)+($B52*$T$10*$N$22)</f>
        <v>1755.741667</v>
      </c>
      <c r="Z52" s="171">
        <f>($B52*$W$10*$N$20)+($B52*$V$10*$N$21)+($B52*$U$10*$N$22)</f>
        <v>1755.741667</v>
      </c>
      <c r="AA52" s="171">
        <f>($B52*$X$10*$N$20)+($B52*$W$10*$N$21)+($B52*$V$10*$N$22)</f>
        <v>1755.741667</v>
      </c>
      <c r="AB52" s="171">
        <f>($B52*$Y$10*$N$20)+($B52*$X$10*$N$21)+($B52*$W$10*$N$22)</f>
        <v>1755.741667</v>
      </c>
      <c r="AC52" s="171">
        <f>($B52*$Z$10*$N$20)+($B52*$Y$10*$N$21)+($B52*$X$10*$N$22)</f>
        <v>175.5741667</v>
      </c>
      <c r="AD52" s="171">
        <f>($B52*$AA$10*$N$20)+($B52*$Z$10*$N$21)+($B52*$Y$10*$N$22)</f>
        <v>0</v>
      </c>
      <c r="AE52" s="171">
        <f>($B52*$AB$10*$N$20)+($B52*$AA$10*$N$21)+($B52*$Z$10*$N$22)</f>
        <v>0</v>
      </c>
      <c r="AF52" s="171">
        <f>($B52*$AC$10*$N$20)+($B52*$AB$10*$N$21)+($B52*$AA$10*$N$22)</f>
        <v>0</v>
      </c>
      <c r="AG52" s="171">
        <f>($B52*$AD$10*$N$20)+($B52*$AC$10*$N$21)+($B52*$AB$10*$N$22)</f>
        <v>0</v>
      </c>
      <c r="AH52" s="171">
        <f>($B52*$AE$10*$N$20)+($B52*$AD$10*$N$21)+($B52*$AC$10*$N$22)</f>
        <v>0</v>
      </c>
      <c r="AI52" s="171">
        <f t="shared" ref="AI52:AN52" si="21">($B52*$AF$10*$N$20)+($B52*$AE$10*$N$21)+($B52*$AD$10*$N$22)</f>
        <v>0</v>
      </c>
      <c r="AJ52" s="171">
        <f t="shared" si="21"/>
        <v>0</v>
      </c>
      <c r="AK52" s="171">
        <f t="shared" si="21"/>
        <v>0</v>
      </c>
      <c r="AL52" s="171">
        <f t="shared" si="21"/>
        <v>0</v>
      </c>
      <c r="AM52" s="171">
        <f t="shared" si="21"/>
        <v>0</v>
      </c>
      <c r="AN52" s="171">
        <f t="shared" si="21"/>
        <v>0</v>
      </c>
      <c r="AO52" s="107"/>
      <c r="AP52" s="107"/>
      <c r="AQ52" s="107"/>
      <c r="AR52" s="107"/>
      <c r="AS52" s="107"/>
      <c r="AT52" s="107"/>
      <c r="AU52" s="107"/>
      <c r="AV52" s="107"/>
      <c r="AW52" s="107"/>
      <c r="AX52" s="107"/>
      <c r="AY52" s="107"/>
      <c r="AZ52" s="107"/>
      <c r="BA52" s="107"/>
    </row>
    <row r="53" ht="18.75" customHeight="1">
      <c r="A53" s="152"/>
      <c r="B53" s="158">
        <f t="shared" si="6"/>
        <v>266040</v>
      </c>
      <c r="C53" s="159">
        <f>eomonth(C52,1)</f>
        <v>44957</v>
      </c>
      <c r="D53" s="160" t="s">
        <v>37</v>
      </c>
      <c r="E53" s="161"/>
      <c r="F53" s="161"/>
      <c r="G53" s="161"/>
      <c r="H53" s="161"/>
      <c r="I53" s="161"/>
      <c r="J53" s="161"/>
      <c r="K53" s="161"/>
      <c r="L53" s="161"/>
      <c r="M53" s="161"/>
      <c r="N53" s="161"/>
      <c r="O53" s="161"/>
      <c r="P53" s="161"/>
      <c r="Q53" s="161"/>
      <c r="R53" s="161">
        <f>$B53*$N$7*$N$20</f>
        <v>239436</v>
      </c>
      <c r="S53" s="161">
        <f>($B53*$O$7*$N$20)+($B53*$N$7*$N$21)</f>
        <v>26604</v>
      </c>
      <c r="T53" s="161">
        <f>($B53*$P$7*$N$20)+($B53*$O$7*$N$21)+($B53*$N$7*$N$22)</f>
        <v>0</v>
      </c>
      <c r="U53" s="161">
        <f>($B53*$Q$7*$N$20)+($B53*$P$7*$N$21)+($B53*S$7*$N$22)</f>
        <v>0</v>
      </c>
      <c r="V53" s="161">
        <f>($B53*$R$7*$N$20)+($B53*$Q$7*$N$21)+($B53*$P$7*$N$22)</f>
        <v>0</v>
      </c>
      <c r="W53" s="161">
        <f>($B53*$S$7*$N$20)+($B53*$R$7*$N$21)+($B53*$Q$7*$N$22)</f>
        <v>0</v>
      </c>
      <c r="X53" s="161">
        <f>($B53*$T$7*$N$20)+($B53*$S$7*$N$21)+($B53*$R$7*$N$22)</f>
        <v>0</v>
      </c>
      <c r="Y53" s="161">
        <f>($B53*$U$7*$N$20)+($B53*$T$7*$N$21)+($B53*$S$7*$N$22)</f>
        <v>0</v>
      </c>
      <c r="Z53" s="161">
        <f>($B53*$V$7*$N$20)+($B53*$U$7*$N$21)+($B53*$T$7*$N$22)</f>
        <v>0</v>
      </c>
      <c r="AA53" s="161">
        <f>($B53*$W$7*$N$20)+($B53*$V$7*$N$21)+($B53*$U$7*$N$22)</f>
        <v>0</v>
      </c>
      <c r="AB53" s="161">
        <f>($B53*$X$7*$N$20)+($B53*$W$7*$N$21)+($B53*$V$7*$N$22)</f>
        <v>0</v>
      </c>
      <c r="AC53" s="161">
        <f>($B53*$Y$7*$N$20)+($B53*$X$7*$N$21)+($B53*$W$7*$N$22)</f>
        <v>0</v>
      </c>
      <c r="AD53" s="161">
        <f>($B53*$Z$7*$N$20)+($B53*$Y$7*$N$21)+($B53*$X$7*$N$22)</f>
        <v>0</v>
      </c>
      <c r="AE53" s="161">
        <f>($B53*$AA$7*$N$20)+($B53*$Z$7*$N$21)+($B53*$Y$7*$N$22)</f>
        <v>0</v>
      </c>
      <c r="AF53" s="161">
        <f>($B53*$AB$7*$N$20)+($B53*$AA$7*$N$21)+($B53*$Z$7*$N$22)</f>
        <v>0</v>
      </c>
      <c r="AG53" s="161">
        <f>($B53*$AC$7*$N$20)+($B53*$AB$7*$N$21)+($B53*$AA$7*$N$22)</f>
        <v>0</v>
      </c>
      <c r="AH53" s="161">
        <f>($B53*$AD$7*$N$20)+($B53*$AC$7*$N$21)+($B53*$AB$7*$N$22)</f>
        <v>0</v>
      </c>
      <c r="AI53" s="161">
        <f>($B53*$AE$7*$N$20)+($B53*$AD$7*$N$21)+($B53*$AC$7*$N$22)</f>
        <v>0</v>
      </c>
      <c r="AJ53" s="161">
        <f t="shared" ref="AJ53:AN53" si="22">($B53*$AF$7*$N$20)+($B53*$AE$7*$N$21)+($B53*$AD$7*$N$22)</f>
        <v>0</v>
      </c>
      <c r="AK53" s="161">
        <f t="shared" si="22"/>
        <v>0</v>
      </c>
      <c r="AL53" s="161">
        <f t="shared" si="22"/>
        <v>0</v>
      </c>
      <c r="AM53" s="161">
        <f t="shared" si="22"/>
        <v>0</v>
      </c>
      <c r="AN53" s="161">
        <f t="shared" si="22"/>
        <v>0</v>
      </c>
      <c r="AO53" s="107"/>
      <c r="AP53" s="107"/>
      <c r="AQ53" s="107"/>
      <c r="AR53" s="107"/>
      <c r="AS53" s="107"/>
      <c r="AT53" s="107"/>
      <c r="AU53" s="107"/>
      <c r="AV53" s="107"/>
      <c r="AW53" s="107"/>
      <c r="AX53" s="107"/>
      <c r="AY53" s="107"/>
      <c r="AZ53" s="107"/>
      <c r="BA53" s="107"/>
    </row>
    <row r="54" ht="18.75" customHeight="1">
      <c r="A54" s="152"/>
      <c r="B54" s="162">
        <f t="shared" si="6"/>
        <v>16627.5</v>
      </c>
      <c r="C54" s="163">
        <f>C53</f>
        <v>44957</v>
      </c>
      <c r="D54" s="164" t="s">
        <v>39</v>
      </c>
      <c r="E54" s="165"/>
      <c r="F54" s="165"/>
      <c r="G54" s="165"/>
      <c r="H54" s="165"/>
      <c r="I54" s="165"/>
      <c r="J54" s="165"/>
      <c r="K54" s="165"/>
      <c r="L54" s="165"/>
      <c r="M54" s="165"/>
      <c r="N54" s="165"/>
      <c r="O54" s="165"/>
      <c r="P54" s="165"/>
      <c r="Q54" s="165"/>
      <c r="R54" s="166">
        <f>$B54*$N$8*$N$20</f>
        <v>7482.375</v>
      </c>
      <c r="S54" s="166">
        <f>($B54*$O$8*$N$20)+($B54*$N$8*$N$21)</f>
        <v>831.375</v>
      </c>
      <c r="T54" s="166">
        <f>($B54*$P$8*$N$20)+($B54*$O$8*$N$21)+($B54*$N$8*$N$22)</f>
        <v>0</v>
      </c>
      <c r="U54" s="166">
        <f>($B54*$Q$8*$N$20)+($B54*$P$8*$N$21)+($B54*S$8*$N$22)</f>
        <v>0</v>
      </c>
      <c r="V54" s="166">
        <f>($B54*$R$8*$N$20)+($B54*$Q$8*$N$21)+($B54*$P$8*$N$22)</f>
        <v>0</v>
      </c>
      <c r="W54" s="166">
        <f>($B54*$S$8*$N$20)+($B54*$R$8*$N$21)+($B54*$Q$8*$N$22)</f>
        <v>0</v>
      </c>
      <c r="X54" s="166">
        <f>($B54*$T$8*$N$20)+($B54*$S$8*$N$21)+($B54*$R$8*$N$22)</f>
        <v>7482.375</v>
      </c>
      <c r="Y54" s="166">
        <f>($B54*$U$8*$N$20)+($B54*$T$8*$N$21)+($B54*$S$8*$N$22)</f>
        <v>831.375</v>
      </c>
      <c r="Z54" s="166">
        <f>($B54*$V$8*$N$20)+($B54*$U$8*$N$21)+($B54*$T$8*$N$22)</f>
        <v>0</v>
      </c>
      <c r="AA54" s="166">
        <f>($B54*$W$8*$N$20)+($B54*$V$8*$N$21)+($B54*$U$8*$N$22)</f>
        <v>0</v>
      </c>
      <c r="AB54" s="166">
        <f>($B54*$X$8*$N$20)+($B54*$W$8*$N$21)+($B54*$V$8*$N$22)</f>
        <v>0</v>
      </c>
      <c r="AC54" s="166">
        <f>($B54*$Y$8*$N$20)+($B54*$X$8*$N$21)+($B54*$W$8*$N$22)</f>
        <v>0</v>
      </c>
      <c r="AD54" s="166">
        <f>($B54*$Z$8*$N$20)+($B54*$Y$8*$N$21)+($B54*$X$8*$N$22)</f>
        <v>0</v>
      </c>
      <c r="AE54" s="166">
        <f>($B54*$AA$8*$N$20)+($B54*$Z$8*$N$21)+($B54*$Y$8*$N$22)</f>
        <v>0</v>
      </c>
      <c r="AF54" s="166">
        <f>($B54*$AB$8*$N$20)+($B54*$AA$8*$N$21)+($B54*$Z$8*$N$22)</f>
        <v>0</v>
      </c>
      <c r="AG54" s="166">
        <f>($B54*$AC$8*$N$20)+($B54*$AB$8*$N$21)+($B54*$AA$8*$N$22)</f>
        <v>0</v>
      </c>
      <c r="AH54" s="166">
        <f>($B54*$AD$8*$N$20)+($B54*$AC$8*$N$21)+($B54*$AB$8*$N$22)</f>
        <v>0</v>
      </c>
      <c r="AI54" s="166">
        <f>($B54*$AE$8*$N$20)+($B54*$AD$8*$N$21)+($B54*$AC$8*$N$22)</f>
        <v>0</v>
      </c>
      <c r="AJ54" s="166">
        <f t="shared" ref="AJ54:AN54" si="23">($B54*$AF$8*$N$20)+($B54*$AE$8*$N$21)+($B54*$AD$8*$N$22)</f>
        <v>0</v>
      </c>
      <c r="AK54" s="166">
        <f t="shared" si="23"/>
        <v>0</v>
      </c>
      <c r="AL54" s="166">
        <f t="shared" si="23"/>
        <v>0</v>
      </c>
      <c r="AM54" s="166">
        <f t="shared" si="23"/>
        <v>0</v>
      </c>
      <c r="AN54" s="166">
        <f t="shared" si="23"/>
        <v>0</v>
      </c>
      <c r="AO54" s="107"/>
      <c r="AP54" s="107"/>
      <c r="AQ54" s="107"/>
      <c r="AR54" s="107"/>
      <c r="AS54" s="107"/>
      <c r="AT54" s="107"/>
      <c r="AU54" s="107"/>
      <c r="AV54" s="107"/>
      <c r="AW54" s="107"/>
      <c r="AX54" s="107"/>
      <c r="AY54" s="107"/>
      <c r="AZ54" s="107"/>
      <c r="BA54" s="107"/>
    </row>
    <row r="55" ht="18.75" customHeight="1">
      <c r="A55" s="152"/>
      <c r="B55" s="162">
        <f t="shared" si="6"/>
        <v>33255</v>
      </c>
      <c r="C55" s="163">
        <f>C53</f>
        <v>44957</v>
      </c>
      <c r="D55" s="167" t="s">
        <v>40</v>
      </c>
      <c r="E55" s="166"/>
      <c r="F55" s="166"/>
      <c r="G55" s="166"/>
      <c r="H55" s="166"/>
      <c r="I55" s="166"/>
      <c r="J55" s="166"/>
      <c r="K55" s="166"/>
      <c r="L55" s="166"/>
      <c r="M55" s="166"/>
      <c r="N55" s="166"/>
      <c r="O55" s="166"/>
      <c r="P55" s="166"/>
      <c r="Q55" s="166"/>
      <c r="R55" s="166">
        <f>$B55*$N$9*$N$20</f>
        <v>7482.375</v>
      </c>
      <c r="S55" s="166">
        <f>($B55*$O$9*$N$20)+($B55*$N$9*$N$21)</f>
        <v>831.375</v>
      </c>
      <c r="T55" s="166">
        <f>($B55*$P$9*$N$20)+($B55*$O$9*$N$21)+($B55*$N$9*$N$22)</f>
        <v>0</v>
      </c>
      <c r="U55" s="166">
        <f>($B55*$Q$9*$N$20)+($B55*$P$9*$N$21)+($B55*S$9*$N$22)</f>
        <v>7482.375</v>
      </c>
      <c r="V55" s="166">
        <f>($B55*$R$9*$N$20)+($B55*$Q$9*$N$21)+($B55*$P$9*$N$22)</f>
        <v>831.375</v>
      </c>
      <c r="W55" s="166">
        <f>($B55*$S$9*$N$20)+($B55*$R$9*$N$21)+($B55*$Q$9*$N$22)</f>
        <v>0</v>
      </c>
      <c r="X55" s="166">
        <f>($B55*$T$9*$N$20)+($B55*$S$9*$N$21)+($B55*$R$9*$N$22)</f>
        <v>7482.375</v>
      </c>
      <c r="Y55" s="166">
        <f>($B55*$U$9*$N$20)+($B55*$T$9*$N$21)+($B55*$S$9*$N$22)</f>
        <v>831.375</v>
      </c>
      <c r="Z55" s="166">
        <f>($B55*$V$9*$N$20)+($B55*$U$9*$N$21)+($B55*$T$9*$N$22)</f>
        <v>0</v>
      </c>
      <c r="AA55" s="166">
        <f>($B55*$W$9*$N$20)+($B55*$V$9*$N$21)+($B55*$U$9*$N$22)</f>
        <v>7482.375</v>
      </c>
      <c r="AB55" s="166">
        <f>($B55*$X$9*$N$20)+($B55*$W$9*$N$21)+($B55*$V$9*$N$22)</f>
        <v>831.375</v>
      </c>
      <c r="AC55" s="166">
        <f>($B55*$Y$9*$N$20)+($B55*$X$9*$N$21)+($B55*$W$9*$N$22)</f>
        <v>0</v>
      </c>
      <c r="AD55" s="166">
        <f>($B55*$Z$9*$N$20)+($B55*$Y$9*$N$21)+($B55*$X$9*$N$22)</f>
        <v>0</v>
      </c>
      <c r="AE55" s="166">
        <f>($B55*$AA$9*$N$20)+($B55*$Z$9*$N$21)+($B55*$Y$9*$N$22)</f>
        <v>0</v>
      </c>
      <c r="AF55" s="166">
        <f>($B55*$AB$9*$N$20)+($B55*$AA$9*$N$21)+($B55*$Z$9*$N$22)</f>
        <v>0</v>
      </c>
      <c r="AG55" s="166">
        <f>($B55*$AC$9*$N$20)+($B55*$AB$9*$N$21)+($B55*$AA$9*$N$22)</f>
        <v>0</v>
      </c>
      <c r="AH55" s="166">
        <f>($B55*$AD$9*$N$20)+($B55*$AC$9*$N$21)+($B55*$AB$9*$N$22)</f>
        <v>0</v>
      </c>
      <c r="AI55" s="166">
        <f>($B55*$AE$9*$N$20)+($B55*$AD$9*$N$21)+($B55*$AC$9*$N$22)</f>
        <v>0</v>
      </c>
      <c r="AJ55" s="166">
        <f t="shared" ref="AJ55:AN55" si="24">($B55*$AF$9*$N$20)+($B55*$AE$9*$N$21)+($B55*$AD$9*$N$22)</f>
        <v>0</v>
      </c>
      <c r="AK55" s="166">
        <f t="shared" si="24"/>
        <v>0</v>
      </c>
      <c r="AL55" s="166">
        <f t="shared" si="24"/>
        <v>0</v>
      </c>
      <c r="AM55" s="166">
        <f t="shared" si="24"/>
        <v>0</v>
      </c>
      <c r="AN55" s="166">
        <f t="shared" si="24"/>
        <v>0</v>
      </c>
      <c r="AO55" s="107"/>
      <c r="AP55" s="107"/>
      <c r="AQ55" s="107"/>
      <c r="AR55" s="107"/>
      <c r="AS55" s="107"/>
      <c r="AT55" s="107"/>
      <c r="AU55" s="107"/>
      <c r="AV55" s="107"/>
      <c r="AW55" s="107"/>
      <c r="AX55" s="107"/>
      <c r="AY55" s="107"/>
      <c r="AZ55" s="107"/>
      <c r="BA55" s="107"/>
    </row>
    <row r="56" ht="18.75" customHeight="1">
      <c r="A56" s="152"/>
      <c r="B56" s="168">
        <f t="shared" si="6"/>
        <v>16627.5</v>
      </c>
      <c r="C56" s="169">
        <f>C55</f>
        <v>44957</v>
      </c>
      <c r="D56" s="170" t="s">
        <v>36</v>
      </c>
      <c r="E56" s="171"/>
      <c r="F56" s="171"/>
      <c r="G56" s="171"/>
      <c r="H56" s="171"/>
      <c r="I56" s="171"/>
      <c r="J56" s="171"/>
      <c r="K56" s="171"/>
      <c r="L56" s="171"/>
      <c r="M56" s="171"/>
      <c r="N56" s="171"/>
      <c r="O56" s="171"/>
      <c r="P56" s="171"/>
      <c r="Q56" s="171"/>
      <c r="R56" s="171">
        <f>$B56*$N$10*$N$20</f>
        <v>1247.0625</v>
      </c>
      <c r="S56" s="171">
        <f>($B56*$O$10*$N$20)+($B56*$N$10*$N$21)</f>
        <v>1385.625</v>
      </c>
      <c r="T56" s="171">
        <f>($B56*$P$10*$N$20)+($B56*$O$10*$N$21)+($B56*$N$10*$N$22)</f>
        <v>1385.625</v>
      </c>
      <c r="U56" s="171">
        <f>($B56*$Q$10*$N$20)+($B56*$P$10*$N$21)+($B56*S$10*$N$22)</f>
        <v>1385.625</v>
      </c>
      <c r="V56" s="171">
        <f>($B56*$R$10*$N$20)+($B56*$Q$10*$N$21)+($B56*$P$10*$N$22)</f>
        <v>1385.625</v>
      </c>
      <c r="W56" s="171">
        <f>($B56*$S$10*$N$20)+($B56*$R$10*$N$21)+($B56*$Q$10*$N$22)</f>
        <v>1385.625</v>
      </c>
      <c r="X56" s="171">
        <f>($B56*$T$10*$N$20)+($B56*$S$10*$N$21)+($B56*$R$10*$N$22)</f>
        <v>1385.625</v>
      </c>
      <c r="Y56" s="171">
        <f>($B56*$U$10*$N$20)+($B56*$T$10*$N$21)+($B56*$S$10*$N$22)</f>
        <v>1385.625</v>
      </c>
      <c r="Z56" s="171">
        <f>($B56*$V$10*$N$20)+($B56*$U$10*$N$21)+($B56*$T$10*$N$22)</f>
        <v>1385.625</v>
      </c>
      <c r="AA56" s="171">
        <f>($B56*$W$10*$N$20)+($B56*$V$10*$N$21)+($B56*$U$10*$N$22)</f>
        <v>1385.625</v>
      </c>
      <c r="AB56" s="171">
        <f>($B56*$X$10*$N$20)+($B56*$W$10*$N$21)+($B56*$V$10*$N$22)</f>
        <v>1385.625</v>
      </c>
      <c r="AC56" s="171">
        <f>($B56*$Y$10*$N$20)+($B56*$X$10*$N$21)+($B56*$W$10*$N$22)</f>
        <v>1385.625</v>
      </c>
      <c r="AD56" s="171">
        <f>($B56*$Z$10*$N$20)+($B56*$Y$10*$N$21)+($B56*$X$10*$N$22)</f>
        <v>138.5625</v>
      </c>
      <c r="AE56" s="171">
        <f>($B56*$AA$10*$N$20)+($B56*$Z$10*$N$21)+($B56*$Y$10*$N$22)</f>
        <v>0</v>
      </c>
      <c r="AF56" s="171">
        <f>($B56*$AB$10*$N$20)+($B56*$AA$10*$N$21)+($B56*$Z$10*$N$22)</f>
        <v>0</v>
      </c>
      <c r="AG56" s="171">
        <f>($B56*$AC$10*$N$20)+($B56*$AB$10*$N$21)+($B56*$AA$10*$N$22)</f>
        <v>0</v>
      </c>
      <c r="AH56" s="171">
        <f>($B56*$AD$10*$N$20)+($B56*$AC$10*$N$21)+($B56*$AB$10*$N$22)</f>
        <v>0</v>
      </c>
      <c r="AI56" s="171">
        <f>($B56*$AE$10*$N$20)+($B56*$AD$10*$N$21)+($B56*$AC$10*$N$22)</f>
        <v>0</v>
      </c>
      <c r="AJ56" s="171">
        <f t="shared" ref="AJ56:AN56" si="25">($B56*$AF$10*$N$20)+($B56*$AE$10*$N$21)+($B56*$AD$10*$N$22)</f>
        <v>0</v>
      </c>
      <c r="AK56" s="171">
        <f t="shared" si="25"/>
        <v>0</v>
      </c>
      <c r="AL56" s="171">
        <f t="shared" si="25"/>
        <v>0</v>
      </c>
      <c r="AM56" s="171">
        <f t="shared" si="25"/>
        <v>0</v>
      </c>
      <c r="AN56" s="171">
        <f t="shared" si="25"/>
        <v>0</v>
      </c>
      <c r="AO56" s="107"/>
      <c r="AP56" s="107"/>
      <c r="AQ56" s="107"/>
      <c r="AR56" s="107"/>
      <c r="AS56" s="107"/>
      <c r="AT56" s="107"/>
      <c r="AU56" s="107"/>
      <c r="AV56" s="107"/>
      <c r="AW56" s="107"/>
      <c r="AX56" s="107"/>
      <c r="AY56" s="107"/>
      <c r="AZ56" s="107"/>
      <c r="BA56" s="107"/>
    </row>
    <row r="57" ht="18.75" customHeight="1">
      <c r="A57" s="152"/>
      <c r="B57" s="158">
        <f t="shared" si="6"/>
        <v>739048</v>
      </c>
      <c r="C57" s="159">
        <f>eomonth(C56,1)</f>
        <v>44985</v>
      </c>
      <c r="D57" s="160" t="s">
        <v>37</v>
      </c>
      <c r="E57" s="161"/>
      <c r="F57" s="161"/>
      <c r="G57" s="161"/>
      <c r="H57" s="161"/>
      <c r="I57" s="161"/>
      <c r="J57" s="161"/>
      <c r="K57" s="161"/>
      <c r="L57" s="161"/>
      <c r="M57" s="161"/>
      <c r="N57" s="161"/>
      <c r="O57" s="161"/>
      <c r="P57" s="161"/>
      <c r="Q57" s="161"/>
      <c r="R57" s="161"/>
      <c r="S57" s="161">
        <f>$B57*$N$7*$N$20</f>
        <v>665143.2</v>
      </c>
      <c r="T57" s="161">
        <f>($B57*$O$7*$N$20)+($B57*$N$7*$N$21)</f>
        <v>73904.8</v>
      </c>
      <c r="U57" s="161">
        <f>($B57*$P$7*$N$20)+($B57*$O$7*$N$21)+($B57*$N$7*$N$22)</f>
        <v>0</v>
      </c>
      <c r="V57" s="161">
        <f>($B57*$Q$7*$N$20)+($B57*$P$7*$N$21)+($B57*T$7*$N$22)</f>
        <v>0</v>
      </c>
      <c r="W57" s="161">
        <f>($B57*$R$7*$N$20)+($B57*$Q$7*$N$21)+($B57*$P$7*$N$22)</f>
        <v>0</v>
      </c>
      <c r="X57" s="161">
        <f>($B57*$S$7*$N$20)+($B57*$R$7*$N$21)+($B57*$Q$7*$N$22)</f>
        <v>0</v>
      </c>
      <c r="Y57" s="161">
        <f>($B57*$T$7*$N$20)+($B57*$S$7*$N$21)+($B57*$R$7*$N$22)</f>
        <v>0</v>
      </c>
      <c r="Z57" s="161">
        <f>($B57*$U$7*$N$20)+($B57*$T$7*$N$21)+($B57*$S$7*$N$22)</f>
        <v>0</v>
      </c>
      <c r="AA57" s="161">
        <f>($B57*$V$7*$N$20)+($B57*$U$7*$N$21)+($B57*$T$7*$N$22)</f>
        <v>0</v>
      </c>
      <c r="AB57" s="161">
        <f>($B57*$W$7*$N$20)+($B57*$V$7*$N$21)+($B57*$U$7*$N$22)</f>
        <v>0</v>
      </c>
      <c r="AC57" s="161">
        <f>($B57*$X$7*$N$20)+($B57*$W$7*$N$21)+($B57*$V$7*$N$22)</f>
        <v>0</v>
      </c>
      <c r="AD57" s="161">
        <f>($B57*$Y$7*$N$20)+($B57*$X$7*$N$21)+($B57*$W$7*$N$22)</f>
        <v>0</v>
      </c>
      <c r="AE57" s="161">
        <f>($B57*$Z$7*$N$20)+($B57*$Y$7*$N$21)+($B57*$X$7*$N$22)</f>
        <v>0</v>
      </c>
      <c r="AF57" s="161">
        <f>($B57*$AA$7*$N$20)+($B57*$Z$7*$N$21)+($B57*$Y$7*$N$22)</f>
        <v>0</v>
      </c>
      <c r="AG57" s="161">
        <f>($B57*$AB$7*$N$20)+($B57*$AA$7*$N$21)+($B57*$Z$7*$N$22)</f>
        <v>0</v>
      </c>
      <c r="AH57" s="161">
        <f>($B57*$AC$7*$N$20)+($B57*$AB$7*$N$21)+($B57*$AA$7*$N$22)</f>
        <v>0</v>
      </c>
      <c r="AI57" s="161">
        <f>($B57*$AD$7*$N$20)+($B57*$AC$7*$N$21)+($B57*$AB$7*$N$22)</f>
        <v>0</v>
      </c>
      <c r="AJ57" s="161">
        <f>($B57*$AE$7*$N$20)+($B57*$AD$7*$N$21)+($B57*$AC$7*$N$22)</f>
        <v>0</v>
      </c>
      <c r="AK57" s="161">
        <f t="shared" ref="AK57:AN57" si="26">($B57*$AF$7*$N$20)+($B57*$AE$7*$N$21)+($B57*$AD$7*$N$22)</f>
        <v>0</v>
      </c>
      <c r="AL57" s="161">
        <f t="shared" si="26"/>
        <v>0</v>
      </c>
      <c r="AM57" s="161">
        <f t="shared" si="26"/>
        <v>0</v>
      </c>
      <c r="AN57" s="161">
        <f t="shared" si="26"/>
        <v>0</v>
      </c>
      <c r="AO57" s="107"/>
      <c r="AP57" s="107"/>
      <c r="AQ57" s="107"/>
      <c r="AR57" s="107"/>
      <c r="AS57" s="107"/>
      <c r="AT57" s="107"/>
      <c r="AU57" s="107"/>
      <c r="AV57" s="107"/>
      <c r="AW57" s="107"/>
      <c r="AX57" s="107"/>
      <c r="AY57" s="107"/>
      <c r="AZ57" s="107"/>
      <c r="BA57" s="107"/>
    </row>
    <row r="58" ht="18.75" customHeight="1">
      <c r="A58" s="152"/>
      <c r="B58" s="162">
        <f t="shared" si="6"/>
        <v>46190.5</v>
      </c>
      <c r="C58" s="163">
        <f>C57</f>
        <v>44985</v>
      </c>
      <c r="D58" s="164" t="s">
        <v>39</v>
      </c>
      <c r="E58" s="165"/>
      <c r="F58" s="165"/>
      <c r="G58" s="165"/>
      <c r="H58" s="165"/>
      <c r="I58" s="165"/>
      <c r="J58" s="165"/>
      <c r="K58" s="165"/>
      <c r="L58" s="165"/>
      <c r="M58" s="165"/>
      <c r="N58" s="165"/>
      <c r="O58" s="165"/>
      <c r="P58" s="165"/>
      <c r="Q58" s="165"/>
      <c r="R58" s="165"/>
      <c r="S58" s="166">
        <f>$B58*$N$8*$N$20</f>
        <v>20785.725</v>
      </c>
      <c r="T58" s="166">
        <f>($B58*$O$8*$N$20)+($B58*$N$8*$N$21)</f>
        <v>2309.525</v>
      </c>
      <c r="U58" s="166">
        <f>($B58*$P$8*$N$20)+($B58*$O$8*$N$21)+($B58*$N$8*$N$22)</f>
        <v>0</v>
      </c>
      <c r="V58" s="166">
        <f>($B58*$Q$8*$N$20)+($B58*$P$8*$N$21)+($B58*T$8*$N$22)</f>
        <v>0</v>
      </c>
      <c r="W58" s="166">
        <f>($B58*$R$8*$N$20)+($B58*$Q$8*$N$21)+($B58*$P$8*$N$22)</f>
        <v>0</v>
      </c>
      <c r="X58" s="166">
        <f>($B58*$S$8*$N$20)+($B58*$R$8*$N$21)+($B58*$Q$8*$N$22)</f>
        <v>0</v>
      </c>
      <c r="Y58" s="166">
        <f>($B58*$T$8*$N$20)+($B58*$S$8*$N$21)+($B58*$R$8*$N$22)</f>
        <v>20785.725</v>
      </c>
      <c r="Z58" s="166">
        <f>($B58*$U$8*$N$20)+($B58*$T$8*$N$21)+($B58*$S$8*$N$22)</f>
        <v>2309.525</v>
      </c>
      <c r="AA58" s="166">
        <f>($B58*$V$8*$N$20)+($B58*$U$8*$N$21)+($B58*$T$8*$N$22)</f>
        <v>0</v>
      </c>
      <c r="AB58" s="166">
        <f>($B58*$W$8*$N$20)+($B58*$V$8*$N$21)+($B58*$U$8*$N$22)</f>
        <v>0</v>
      </c>
      <c r="AC58" s="166">
        <f>($B58*$X$8*$N$20)+($B58*$W$8*$N$21)+($B58*$V$8*$N$22)</f>
        <v>0</v>
      </c>
      <c r="AD58" s="166">
        <f>($B58*$Y$8*$N$20)+($B58*$X$8*$N$21)+($B58*$W$8*$N$22)</f>
        <v>0</v>
      </c>
      <c r="AE58" s="166">
        <f>($B58*$Z$8*$N$20)+($B58*$Y$8*$N$21)+($B58*$X$8*$N$22)</f>
        <v>0</v>
      </c>
      <c r="AF58" s="166">
        <f>($B58*$AA$8*$N$20)+($B58*$Z$8*$N$21)+($B58*$Y$8*$N$22)</f>
        <v>0</v>
      </c>
      <c r="AG58" s="166">
        <f>($B58*$AB$8*$N$20)+($B58*$AA$8*$N$21)+($B58*$Z$8*$N$22)</f>
        <v>0</v>
      </c>
      <c r="AH58" s="166">
        <f>($B58*$AC$8*$N$20)+($B58*$AB$8*$N$21)+($B58*$AA$8*$N$22)</f>
        <v>0</v>
      </c>
      <c r="AI58" s="166">
        <f>($B58*$AD$8*$N$20)+($B58*$AC$8*$N$21)+($B58*$AB$8*$N$22)</f>
        <v>0</v>
      </c>
      <c r="AJ58" s="166">
        <f>($B58*$AE$8*$N$20)+($B58*$AD$8*$N$21)+($B58*$AC$8*$N$22)</f>
        <v>0</v>
      </c>
      <c r="AK58" s="166">
        <f t="shared" ref="AK58:AN58" si="27">($B58*$AF$8*$N$20)+($B58*$AE$8*$N$21)+($B58*$AD$8*$N$22)</f>
        <v>0</v>
      </c>
      <c r="AL58" s="166">
        <f t="shared" si="27"/>
        <v>0</v>
      </c>
      <c r="AM58" s="166">
        <f t="shared" si="27"/>
        <v>0</v>
      </c>
      <c r="AN58" s="166">
        <f t="shared" si="27"/>
        <v>0</v>
      </c>
      <c r="AO58" s="107"/>
      <c r="AP58" s="107"/>
      <c r="AQ58" s="107"/>
      <c r="AR58" s="107"/>
      <c r="AS58" s="107"/>
      <c r="AT58" s="107"/>
      <c r="AU58" s="107"/>
      <c r="AV58" s="107"/>
      <c r="AW58" s="107"/>
      <c r="AX58" s="107"/>
      <c r="AY58" s="107"/>
      <c r="AZ58" s="107"/>
      <c r="BA58" s="107"/>
    </row>
    <row r="59" ht="18.75" customHeight="1">
      <c r="A59" s="152"/>
      <c r="B59" s="162">
        <f t="shared" si="6"/>
        <v>92381</v>
      </c>
      <c r="C59" s="163">
        <f>C57</f>
        <v>44985</v>
      </c>
      <c r="D59" s="167" t="s">
        <v>40</v>
      </c>
      <c r="E59" s="166"/>
      <c r="F59" s="166"/>
      <c r="G59" s="166"/>
      <c r="H59" s="166"/>
      <c r="I59" s="166"/>
      <c r="J59" s="166"/>
      <c r="K59" s="166"/>
      <c r="L59" s="166"/>
      <c r="M59" s="166"/>
      <c r="N59" s="166"/>
      <c r="O59" s="166"/>
      <c r="P59" s="166"/>
      <c r="Q59" s="166"/>
      <c r="R59" s="166"/>
      <c r="S59" s="166">
        <f>$B59*$N$9*$N$20</f>
        <v>20785.725</v>
      </c>
      <c r="T59" s="166">
        <f>($B59*$O$9*$N$20)+($B59*$N$9*$N$21)</f>
        <v>2309.525</v>
      </c>
      <c r="U59" s="166">
        <f>($B59*$P$9*$N$20)+($B59*$O$9*$N$21)+($B59*$N$9*$N$22)</f>
        <v>0</v>
      </c>
      <c r="V59" s="166">
        <f>($B59*$Q$9*$N$20)+($B59*$P$9*$N$21)+($B59*T$9*$N$22)</f>
        <v>20785.725</v>
      </c>
      <c r="W59" s="166">
        <f>($B59*$R$9*$N$20)+($B59*$Q$9*$N$21)+($B59*$P$9*$N$22)</f>
        <v>2309.525</v>
      </c>
      <c r="X59" s="166">
        <f>($B59*$S$9*$N$20)+($B59*$R$9*$N$21)+($B59*$Q$9*$N$22)</f>
        <v>0</v>
      </c>
      <c r="Y59" s="166">
        <f>($B59*$T$9*$N$20)+($B59*$S$9*$N$21)+($B59*$R$9*$N$22)</f>
        <v>20785.725</v>
      </c>
      <c r="Z59" s="166">
        <f>($B59*$U$9*$N$20)+($B59*$T$9*$N$21)+($B59*$S$9*$N$22)</f>
        <v>2309.525</v>
      </c>
      <c r="AA59" s="166">
        <f>($B59*$V$9*$N$20)+($B59*$U$9*$N$21)+($B59*$T$9*$N$22)</f>
        <v>0</v>
      </c>
      <c r="AB59" s="166">
        <f>($B59*$W$9*$N$20)+($B59*$V$9*$N$21)+($B59*$U$9*$N$22)</f>
        <v>20785.725</v>
      </c>
      <c r="AC59" s="166">
        <f>($B59*$X$9*$N$20)+($B59*$W$9*$N$21)+($B59*$V$9*$N$22)</f>
        <v>2309.525</v>
      </c>
      <c r="AD59" s="166">
        <f>($B59*$Y$9*$N$20)+($B59*$X$9*$N$21)+($B59*$W$9*$N$22)</f>
        <v>0</v>
      </c>
      <c r="AE59" s="166">
        <f>($B59*$Z$9*$N$20)+($B59*$Y$9*$N$21)+($B59*$X$9*$N$22)</f>
        <v>0</v>
      </c>
      <c r="AF59" s="166">
        <f>($B59*$AA$9*$N$20)+($B59*$Z$9*$N$21)+($B59*$Y$9*$N$22)</f>
        <v>0</v>
      </c>
      <c r="AG59" s="166">
        <f>($B59*$AB$9*$N$20)+($B59*$AA$9*$N$21)+($B59*$Z$9*$N$22)</f>
        <v>0</v>
      </c>
      <c r="AH59" s="166">
        <f>($B59*$AC$9*$N$20)+($B59*$AB$9*$N$21)+($B59*$AA$9*$N$22)</f>
        <v>0</v>
      </c>
      <c r="AI59" s="166">
        <f>($B59*$AD$9*$N$20)+($B59*$AC$9*$N$21)+($B59*$AB$9*$N$22)</f>
        <v>0</v>
      </c>
      <c r="AJ59" s="166">
        <f>($B59*$AE$9*$N$20)+($B59*$AD$9*$N$21)+($B59*$AC$9*$N$22)</f>
        <v>0</v>
      </c>
      <c r="AK59" s="166">
        <f t="shared" ref="AK59:AN59" si="28">($B59*$AF$9*$N$20)+($B59*$AE$9*$N$21)+($B59*$AD$9*$N$22)</f>
        <v>0</v>
      </c>
      <c r="AL59" s="166">
        <f t="shared" si="28"/>
        <v>0</v>
      </c>
      <c r="AM59" s="166">
        <f t="shared" si="28"/>
        <v>0</v>
      </c>
      <c r="AN59" s="166">
        <f t="shared" si="28"/>
        <v>0</v>
      </c>
      <c r="AO59" s="107"/>
      <c r="AP59" s="107"/>
      <c r="AQ59" s="107"/>
      <c r="AR59" s="107"/>
      <c r="AS59" s="107"/>
      <c r="AT59" s="107"/>
      <c r="AU59" s="107"/>
      <c r="AV59" s="107"/>
      <c r="AW59" s="107"/>
      <c r="AX59" s="107"/>
      <c r="AY59" s="107"/>
      <c r="AZ59" s="107"/>
      <c r="BA59" s="107"/>
    </row>
    <row r="60" ht="18.75" customHeight="1">
      <c r="A60" s="152"/>
      <c r="B60" s="168">
        <f t="shared" si="6"/>
        <v>46190.5</v>
      </c>
      <c r="C60" s="169">
        <f>C59</f>
        <v>44985</v>
      </c>
      <c r="D60" s="170" t="s">
        <v>36</v>
      </c>
      <c r="E60" s="171"/>
      <c r="F60" s="171"/>
      <c r="G60" s="171"/>
      <c r="H60" s="171"/>
      <c r="I60" s="171"/>
      <c r="J60" s="171"/>
      <c r="K60" s="171"/>
      <c r="L60" s="171"/>
      <c r="M60" s="171"/>
      <c r="N60" s="171"/>
      <c r="O60" s="171"/>
      <c r="P60" s="171"/>
      <c r="Q60" s="171"/>
      <c r="R60" s="171"/>
      <c r="S60" s="171">
        <f>$B60*$N$10*$N$20</f>
        <v>3464.2875</v>
      </c>
      <c r="T60" s="171">
        <f>($B60*$O$10*$N$20)+($B60*$N$10*$N$21)</f>
        <v>3849.208333</v>
      </c>
      <c r="U60" s="171">
        <f>($B60*$P$10*$N$20)+($B60*$O$10*$N$21)+($B60*$N$10*$N$22)</f>
        <v>3849.208333</v>
      </c>
      <c r="V60" s="171">
        <f>($B60*$Q$10*$N$20)+($B60*$P$10*$N$21)+($B60*T$10*$N$22)</f>
        <v>3849.208333</v>
      </c>
      <c r="W60" s="171">
        <f>($B60*$R$10*$N$20)+($B60*$Q$10*$N$21)+($B60*$P$10*$N$22)</f>
        <v>3849.208333</v>
      </c>
      <c r="X60" s="171">
        <f>($B60*$S$10*$N$20)+($B60*$R$10*$N$21)+($B60*$Q$10*$N$22)</f>
        <v>3849.208333</v>
      </c>
      <c r="Y60" s="171">
        <f>($B60*$T$10*$N$20)+($B60*$S$10*$N$21)+($B60*$R$10*$N$22)</f>
        <v>3849.208333</v>
      </c>
      <c r="Z60" s="171">
        <f>($B60*$U$10*$N$20)+($B60*$T$10*$N$21)+($B60*$S$10*$N$22)</f>
        <v>3849.208333</v>
      </c>
      <c r="AA60" s="171">
        <f>($B60*$V$10*$N$20)+($B60*$U$10*$N$21)+($B60*$T$10*$N$22)</f>
        <v>3849.208333</v>
      </c>
      <c r="AB60" s="171">
        <f>($B60*$W$10*$N$20)+($B60*$V$10*$N$21)+($B60*$U$10*$N$22)</f>
        <v>3849.208333</v>
      </c>
      <c r="AC60" s="171">
        <f>($B60*$X$10*$N$20)+($B60*$W$10*$N$21)+($B60*$V$10*$N$22)</f>
        <v>3849.208333</v>
      </c>
      <c r="AD60" s="171">
        <f>($B60*$Y$10*$N$20)+($B60*$X$10*$N$21)+($B60*$W$10*$N$22)</f>
        <v>3849.208333</v>
      </c>
      <c r="AE60" s="171">
        <f>($B60*$Z$10*$N$20)+($B60*$Y$10*$N$21)+($B60*$X$10*$N$22)</f>
        <v>384.9208333</v>
      </c>
      <c r="AF60" s="171">
        <f>($B60*$AA$10*$N$20)+($B60*$Z$10*$N$21)+($B60*$Y$10*$N$22)</f>
        <v>0</v>
      </c>
      <c r="AG60" s="171">
        <f>($B60*$AB$10*$N$20)+($B60*$AA$10*$N$21)+($B60*$Z$10*$N$22)</f>
        <v>0</v>
      </c>
      <c r="AH60" s="171">
        <f>($B60*$AC$10*$N$20)+($B60*$AB$10*$N$21)+($B60*$AA$10*$N$22)</f>
        <v>0</v>
      </c>
      <c r="AI60" s="171">
        <f>($B60*$AD$10*$N$20)+($B60*$AC$10*$N$21)+($B60*$AB$10*$N$22)</f>
        <v>0</v>
      </c>
      <c r="AJ60" s="171">
        <f>($B60*$AE$10*$N$20)+($B60*$AD$10*$N$21)+($B60*$AC$10*$N$22)</f>
        <v>0</v>
      </c>
      <c r="AK60" s="171">
        <f t="shared" ref="AK60:AN60" si="29">($B60*$AF$10*$N$20)+($B60*$AE$10*$N$21)+($B60*$AD$10*$N$22)</f>
        <v>0</v>
      </c>
      <c r="AL60" s="171">
        <f t="shared" si="29"/>
        <v>0</v>
      </c>
      <c r="AM60" s="171">
        <f t="shared" si="29"/>
        <v>0</v>
      </c>
      <c r="AN60" s="171">
        <f t="shared" si="29"/>
        <v>0</v>
      </c>
      <c r="AO60" s="107"/>
      <c r="AP60" s="107"/>
      <c r="AQ60" s="107"/>
      <c r="AR60" s="107"/>
      <c r="AS60" s="107"/>
      <c r="AT60" s="107"/>
      <c r="AU60" s="107"/>
      <c r="AV60" s="107"/>
      <c r="AW60" s="107"/>
      <c r="AX60" s="107"/>
      <c r="AY60" s="107"/>
      <c r="AZ60" s="107"/>
      <c r="BA60" s="107"/>
    </row>
    <row r="61" ht="18.75" customHeight="1">
      <c r="A61" s="152"/>
      <c r="B61" s="158">
        <f t="shared" si="6"/>
        <v>462328</v>
      </c>
      <c r="C61" s="159">
        <f>eomonth(C60,1)</f>
        <v>45016</v>
      </c>
      <c r="D61" s="160" t="s">
        <v>37</v>
      </c>
      <c r="E61" s="161"/>
      <c r="F61" s="161"/>
      <c r="G61" s="161"/>
      <c r="H61" s="161"/>
      <c r="I61" s="161"/>
      <c r="J61" s="161"/>
      <c r="K61" s="161"/>
      <c r="L61" s="161"/>
      <c r="M61" s="161"/>
      <c r="N61" s="161"/>
      <c r="O61" s="161"/>
      <c r="P61" s="161"/>
      <c r="Q61" s="161"/>
      <c r="R61" s="161"/>
      <c r="S61" s="161"/>
      <c r="T61" s="161">
        <f>$B61*$N$7*$N$20</f>
        <v>416095.2</v>
      </c>
      <c r="U61" s="161">
        <f>($B61*$O$7*$N$20)+($B61*$N$7*$N$21)</f>
        <v>46232.8</v>
      </c>
      <c r="V61" s="161">
        <f>($B61*$P$7*$N$20)+($B61*$O$7*$N$21)+($B61*$N$7*$N$22)</f>
        <v>0</v>
      </c>
      <c r="W61" s="161">
        <f>($B61*$Q$7*$N$20)+($B61*$P$7*$N$21)+($B61*U$7*$N$22)</f>
        <v>0</v>
      </c>
      <c r="X61" s="161">
        <f>($B61*$R$7*$N$20)+($B61*$Q$7*$N$21)+($B61*$P$7*$N$22)</f>
        <v>0</v>
      </c>
      <c r="Y61" s="161">
        <f>($B61*$S$7*$N$20)+($B61*$R$7*$N$21)+($B61*$Q$7*$N$22)</f>
        <v>0</v>
      </c>
      <c r="Z61" s="161">
        <f>($B61*$T$7*$N$20)+($B61*$S$7*$N$21)+($B61*$R$7*$N$22)</f>
        <v>0</v>
      </c>
      <c r="AA61" s="161">
        <f>($B61*$U$7*$N$20)+($B61*$T$7*$N$21)+($B61*$S$7*$N$22)</f>
        <v>0</v>
      </c>
      <c r="AB61" s="161">
        <f>($B61*$V$7*$N$20)+($B61*$U$7*$N$21)+($B61*$T$7*$N$22)</f>
        <v>0</v>
      </c>
      <c r="AC61" s="161">
        <f>($B61*$W$7*$N$20)+($B61*$V$7*$N$21)+($B61*$U$7*$N$22)</f>
        <v>0</v>
      </c>
      <c r="AD61" s="161">
        <f>($B61*$X$7*$N$20)+($B61*$W$7*$N$21)+($B61*$V$7*$N$22)</f>
        <v>0</v>
      </c>
      <c r="AE61" s="161">
        <f>($B61*$Y$7*$N$20)+($B61*$X$7*$N$21)+($B61*$W$7*$N$22)</f>
        <v>0</v>
      </c>
      <c r="AF61" s="161">
        <f>($B61*$Z$7*$N$20)+($B61*$Y$7*$N$21)+($B61*$X$7*$N$22)</f>
        <v>0</v>
      </c>
      <c r="AG61" s="161">
        <f>($B61*$AA$7*$N$20)+($B61*$Z$7*$N$21)+($B61*$Y$7*$N$22)</f>
        <v>0</v>
      </c>
      <c r="AH61" s="161">
        <f>($B61*$AB$7*$N$20)+($B61*$AA$7*$N$21)+($B61*$Z$7*$N$22)</f>
        <v>0</v>
      </c>
      <c r="AI61" s="161">
        <f>($B61*$AC$7*$N$20)+($B61*$AB$7*$N$21)+($B61*$AA$7*$N$22)</f>
        <v>0</v>
      </c>
      <c r="AJ61" s="161">
        <f>($B61*$AD$7*$N$20)+($B61*$AC$7*$N$21)+($B61*$AB$7*$N$22)</f>
        <v>0</v>
      </c>
      <c r="AK61" s="161">
        <f>($B61*$AE$7*$N$20)+($B61*$AD$7*$N$21)+($B61*$AC$7*$N$22)</f>
        <v>0</v>
      </c>
      <c r="AL61" s="161">
        <f t="shared" ref="AL61:AN61" si="30">($B61*$AF$7*$N$20)+($B61*$AE$7*$N$21)+($B61*$AD$7*$N$22)</f>
        <v>0</v>
      </c>
      <c r="AM61" s="161">
        <f t="shared" si="30"/>
        <v>0</v>
      </c>
      <c r="AN61" s="161">
        <f t="shared" si="30"/>
        <v>0</v>
      </c>
      <c r="AO61" s="107"/>
      <c r="AP61" s="107"/>
      <c r="AQ61" s="107"/>
      <c r="AR61" s="107"/>
      <c r="AS61" s="107"/>
      <c r="AT61" s="107"/>
      <c r="AU61" s="107"/>
      <c r="AV61" s="107"/>
      <c r="AW61" s="107"/>
      <c r="AX61" s="107"/>
      <c r="AY61" s="107"/>
      <c r="AZ61" s="107"/>
      <c r="BA61" s="107"/>
    </row>
    <row r="62" ht="18.75" customHeight="1">
      <c r="A62" s="152"/>
      <c r="B62" s="162">
        <f t="shared" si="6"/>
        <v>28895.5</v>
      </c>
      <c r="C62" s="163">
        <f>C61</f>
        <v>45016</v>
      </c>
      <c r="D62" s="164" t="s">
        <v>39</v>
      </c>
      <c r="E62" s="165"/>
      <c r="F62" s="165"/>
      <c r="G62" s="165"/>
      <c r="H62" s="165"/>
      <c r="I62" s="165"/>
      <c r="J62" s="165"/>
      <c r="K62" s="165"/>
      <c r="L62" s="165"/>
      <c r="M62" s="165"/>
      <c r="N62" s="165"/>
      <c r="O62" s="165"/>
      <c r="P62" s="165"/>
      <c r="Q62" s="165"/>
      <c r="R62" s="165"/>
      <c r="S62" s="165"/>
      <c r="T62" s="166">
        <f>$B62*$N$8*$N$20</f>
        <v>13002.975</v>
      </c>
      <c r="U62" s="166">
        <f>($B62*$O$8*$N$20)+($B62*$N$8*$N$21)</f>
        <v>1444.775</v>
      </c>
      <c r="V62" s="166">
        <f>($B62*$P$8*$N$20)+($B62*$O$8*$N$21)+($B62*$N$8*$N$22)</f>
        <v>0</v>
      </c>
      <c r="W62" s="166">
        <f>($B62*$Q$8*$N$20)+($B62*$P$8*$N$21)+($B62*U$8*$N$22)</f>
        <v>0</v>
      </c>
      <c r="X62" s="166">
        <f>($B62*$R$8*$N$20)+($B62*$Q$8*$N$21)+($B62*$P$8*$N$22)</f>
        <v>0</v>
      </c>
      <c r="Y62" s="166">
        <f>($B62*$S$8*$N$20)+($B62*$R$8*$N$21)+($B62*$Q$8*$N$22)</f>
        <v>0</v>
      </c>
      <c r="Z62" s="166">
        <f>($B62*$T$8*$N$20)+($B62*$S$8*$N$21)+($B62*$R$8*$N$22)</f>
        <v>13002.975</v>
      </c>
      <c r="AA62" s="166">
        <f>($B62*$U$8*$N$20)+($B62*$T$8*$N$21)+($B62*$S$8*$N$22)</f>
        <v>1444.775</v>
      </c>
      <c r="AB62" s="166">
        <f>($B62*$V$8*$N$20)+($B62*$U$8*$N$21)+($B62*$T$8*$N$22)</f>
        <v>0</v>
      </c>
      <c r="AC62" s="166">
        <f>($B62*$W$8*$N$20)+($B62*$V$8*$N$21)+($B62*$U$8*$N$22)</f>
        <v>0</v>
      </c>
      <c r="AD62" s="166">
        <f>($B62*$X$8*$N$20)+($B62*$W$8*$N$21)+($B62*$V$8*$N$22)</f>
        <v>0</v>
      </c>
      <c r="AE62" s="166">
        <f>($B62*$Y$8*$N$20)+($B62*$X$8*$N$21)+($B62*$W$8*$N$22)</f>
        <v>0</v>
      </c>
      <c r="AF62" s="166">
        <f>($B62*$Z$8*$N$20)+($B62*$Y$8*$N$21)+($B62*$X$8*$N$22)</f>
        <v>0</v>
      </c>
      <c r="AG62" s="166">
        <f>($B62*$AA$8*$N$20)+($B62*$Z$8*$N$21)+($B62*$Y$8*$N$22)</f>
        <v>0</v>
      </c>
      <c r="AH62" s="166">
        <f>($B62*$AB$8*$N$20)+($B62*$AA$8*$N$21)+($B62*$Z$8*$N$22)</f>
        <v>0</v>
      </c>
      <c r="AI62" s="166">
        <f>($B62*$AC$8*$N$20)+($B62*$AB$8*$N$21)+($B62*$AA$8*$N$22)</f>
        <v>0</v>
      </c>
      <c r="AJ62" s="166">
        <f>($B62*$AD$8*$N$20)+($B62*$AC$8*$N$21)+($B62*$AB$8*$N$22)</f>
        <v>0</v>
      </c>
      <c r="AK62" s="166">
        <f>($B62*$AE$8*$N$20)+($B62*$AD$8*$N$21)+($B62*$AC$8*$N$22)</f>
        <v>0</v>
      </c>
      <c r="AL62" s="166">
        <f t="shared" ref="AL62:AN62" si="31">($B62*$AF$8*$N$20)+($B62*$AE$8*$N$21)+($B62*$AD$8*$N$22)</f>
        <v>0</v>
      </c>
      <c r="AM62" s="166">
        <f t="shared" si="31"/>
        <v>0</v>
      </c>
      <c r="AN62" s="166">
        <f t="shared" si="31"/>
        <v>0</v>
      </c>
      <c r="AO62" s="107"/>
      <c r="AP62" s="107"/>
      <c r="AQ62" s="107"/>
      <c r="AR62" s="107"/>
      <c r="AS62" s="107"/>
      <c r="AT62" s="107"/>
      <c r="AU62" s="107"/>
      <c r="AV62" s="107"/>
      <c r="AW62" s="107"/>
      <c r="AX62" s="107"/>
      <c r="AY62" s="107"/>
      <c r="AZ62" s="107"/>
      <c r="BA62" s="107"/>
    </row>
    <row r="63" ht="18.75" customHeight="1">
      <c r="A63" s="152"/>
      <c r="B63" s="162">
        <f t="shared" si="6"/>
        <v>57791</v>
      </c>
      <c r="C63" s="163">
        <f>C61</f>
        <v>45016</v>
      </c>
      <c r="D63" s="167" t="s">
        <v>40</v>
      </c>
      <c r="E63" s="166"/>
      <c r="F63" s="166"/>
      <c r="G63" s="166"/>
      <c r="H63" s="166"/>
      <c r="I63" s="166"/>
      <c r="J63" s="166"/>
      <c r="K63" s="166"/>
      <c r="L63" s="166"/>
      <c r="M63" s="166"/>
      <c r="N63" s="166"/>
      <c r="O63" s="166"/>
      <c r="P63" s="166"/>
      <c r="Q63" s="166"/>
      <c r="R63" s="166"/>
      <c r="S63" s="166"/>
      <c r="T63" s="166">
        <f>$B63*$N$9*$N$20</f>
        <v>13002.975</v>
      </c>
      <c r="U63" s="166">
        <f>($B63*$O$9*$N$20)+($B63*$N$9*$N$21)</f>
        <v>1444.775</v>
      </c>
      <c r="V63" s="166">
        <f>($B63*$P$9*$N$20)+($B63*$O$9*$N$21)+($B63*$N$9*$N$22)</f>
        <v>0</v>
      </c>
      <c r="W63" s="166">
        <f>($B63*$Q$9*$N$20)+($B63*$P$9*$N$21)+($B63*U$9*$N$22)</f>
        <v>13002.975</v>
      </c>
      <c r="X63" s="166">
        <f>($B63*$R$9*$N$20)+($B63*$Q$9*$N$21)+($B63*$P$9*$N$22)</f>
        <v>1444.775</v>
      </c>
      <c r="Y63" s="166">
        <f>($B63*$S$9*$N$20)+($B63*$R$9*$N$21)+($B63*$Q$9*$N$22)</f>
        <v>0</v>
      </c>
      <c r="Z63" s="166">
        <f>($B63*$T$9*$N$20)+($B63*$S$9*$N$21)+($B63*$R$9*$N$22)</f>
        <v>13002.975</v>
      </c>
      <c r="AA63" s="166">
        <f>($B63*$U$9*$N$20)+($B63*$T$9*$N$21)+($B63*$S$9*$N$22)</f>
        <v>1444.775</v>
      </c>
      <c r="AB63" s="166">
        <f>($B63*$V$9*$N$20)+($B63*$U$9*$N$21)+($B63*$T$9*$N$22)</f>
        <v>0</v>
      </c>
      <c r="AC63" s="166">
        <f>($B63*$W$9*$N$20)+($B63*$V$9*$N$21)+($B63*$U$9*$N$22)</f>
        <v>13002.975</v>
      </c>
      <c r="AD63" s="166">
        <f>($B63*$X$9*$N$20)+($B63*$W$9*$N$21)+($B63*$V$9*$N$22)</f>
        <v>1444.775</v>
      </c>
      <c r="AE63" s="166">
        <f>($B63*$Y$9*$N$20)+($B63*$X$9*$N$21)+($B63*$W$9*$N$22)</f>
        <v>0</v>
      </c>
      <c r="AF63" s="166">
        <f>($B63*$Z$9*$N$20)+($B63*$Y$9*$N$21)+($B63*$X$9*$N$22)</f>
        <v>0</v>
      </c>
      <c r="AG63" s="166">
        <f>($B63*$AA$9*$N$20)+($B63*$Z$9*$N$21)+($B63*$Y$9*$N$22)</f>
        <v>0</v>
      </c>
      <c r="AH63" s="166">
        <f>($B63*$AB$9*$N$20)+($B63*$AA$9*$N$21)+($B63*$Z$9*$N$22)</f>
        <v>0</v>
      </c>
      <c r="AI63" s="166">
        <f>($B63*$AC$9*$N$20)+($B63*$AB$9*$N$21)+($B63*$AA$9*$N$22)</f>
        <v>0</v>
      </c>
      <c r="AJ63" s="166">
        <f>($B63*$AD$9*$N$20)+($B63*$AC$9*$N$21)+($B63*$AB$9*$N$22)</f>
        <v>0</v>
      </c>
      <c r="AK63" s="166">
        <f>($B63*$AE$9*$N$20)+($B63*$AD$9*$N$21)+($B63*$AC$9*$N$22)</f>
        <v>0</v>
      </c>
      <c r="AL63" s="166">
        <f t="shared" ref="AL63:AN63" si="32">($B63*$AF$9*$N$20)+($B63*$AE$9*$N$21)+($B63*$AD$9*$N$22)</f>
        <v>0</v>
      </c>
      <c r="AM63" s="166">
        <f t="shared" si="32"/>
        <v>0</v>
      </c>
      <c r="AN63" s="166">
        <f t="shared" si="32"/>
        <v>0</v>
      </c>
      <c r="AO63" s="107"/>
      <c r="AP63" s="107"/>
      <c r="AQ63" s="107"/>
      <c r="AR63" s="107"/>
      <c r="AS63" s="107"/>
      <c r="AT63" s="107"/>
      <c r="AU63" s="107"/>
      <c r="AV63" s="107"/>
      <c r="AW63" s="107"/>
      <c r="AX63" s="107"/>
      <c r="AY63" s="107"/>
      <c r="AZ63" s="107"/>
      <c r="BA63" s="107"/>
    </row>
    <row r="64" ht="18.75" customHeight="1">
      <c r="A64" s="152"/>
      <c r="B64" s="168">
        <f t="shared" si="6"/>
        <v>28895.5</v>
      </c>
      <c r="C64" s="169">
        <f>C63</f>
        <v>45016</v>
      </c>
      <c r="D64" s="170" t="s">
        <v>36</v>
      </c>
      <c r="E64" s="171"/>
      <c r="F64" s="171"/>
      <c r="G64" s="171"/>
      <c r="H64" s="171"/>
      <c r="I64" s="171"/>
      <c r="J64" s="171"/>
      <c r="K64" s="171"/>
      <c r="L64" s="171"/>
      <c r="M64" s="171"/>
      <c r="N64" s="171"/>
      <c r="O64" s="171"/>
      <c r="P64" s="171"/>
      <c r="Q64" s="171"/>
      <c r="R64" s="171"/>
      <c r="S64" s="171"/>
      <c r="T64" s="171">
        <f>$B64*$N$10*$N$20</f>
        <v>2167.1625</v>
      </c>
      <c r="U64" s="171">
        <f>($B64*$O$10*$N$20)+($B64*$N$10*$N$21)</f>
        <v>2407.958333</v>
      </c>
      <c r="V64" s="171">
        <f>($B64*$P$10*$N$20)+($B64*$O$10*$N$21)+($B64*$N$10*$N$22)</f>
        <v>2407.958333</v>
      </c>
      <c r="W64" s="171">
        <f>($B64*$Q$10*$N$20)+($B64*$P$10*$N$21)+($B64*U$10*$N$22)</f>
        <v>2407.958333</v>
      </c>
      <c r="X64" s="171">
        <f>($B64*$R$10*$N$20)+($B64*$Q$10*$N$21)+($B64*$P$10*$N$22)</f>
        <v>2407.958333</v>
      </c>
      <c r="Y64" s="171">
        <f>($B64*$S$10*$N$20)+($B64*$R$10*$N$21)+($B64*$Q$10*$N$22)</f>
        <v>2407.958333</v>
      </c>
      <c r="Z64" s="171">
        <f>($B64*$T$10*$N$20)+($B64*$S$10*$N$21)+($B64*$R$10*$N$22)</f>
        <v>2407.958333</v>
      </c>
      <c r="AA64" s="171">
        <f>($B64*$U$10*$N$20)+($B64*$T$10*$N$21)+($B64*$S$10*$N$22)</f>
        <v>2407.958333</v>
      </c>
      <c r="AB64" s="171">
        <f>($B64*$V$10*$N$20)+($B64*$U$10*$N$21)+($B64*$T$10*$N$22)</f>
        <v>2407.958333</v>
      </c>
      <c r="AC64" s="171">
        <f>($B64*$W$10*$N$20)+($B64*$V$10*$N$21)+($B64*$U$10*$N$22)</f>
        <v>2407.958333</v>
      </c>
      <c r="AD64" s="171">
        <f>($B64*$X$10*$N$20)+($B64*$W$10*$N$21)+($B64*$V$10*$N$22)</f>
        <v>2407.958333</v>
      </c>
      <c r="AE64" s="171">
        <f>($B64*$Y$10*$N$20)+($B64*$X$10*$N$21)+($B64*$W$10*$N$22)</f>
        <v>2407.958333</v>
      </c>
      <c r="AF64" s="171">
        <f>($B64*$Z$10*$N$20)+($B64*$Y$10*$N$21)+($B64*$X$10*$N$22)</f>
        <v>240.7958333</v>
      </c>
      <c r="AG64" s="171">
        <f>($B64*$AA$10*$N$20)+($B64*$Z$10*$N$21)+($B64*$Y$10*$N$22)</f>
        <v>0</v>
      </c>
      <c r="AH64" s="171">
        <f>($B64*$AB$10*$N$20)+($B64*$AA$10*$N$21)+($B64*$Z$10*$N$22)</f>
        <v>0</v>
      </c>
      <c r="AI64" s="171">
        <f>($B64*$AC$10*$N$20)+($B64*$AB$10*$N$21)+($B64*$AA$10*$N$22)</f>
        <v>0</v>
      </c>
      <c r="AJ64" s="171">
        <f>($B64*$AD$10*$N$20)+($B64*$AC$10*$N$21)+($B64*$AB$10*$N$22)</f>
        <v>0</v>
      </c>
      <c r="AK64" s="171">
        <f>($B64*$AE$10*$N$20)+($B64*$AD$10*$N$21)+($B64*$AC$10*$N$22)</f>
        <v>0</v>
      </c>
      <c r="AL64" s="171">
        <f t="shared" ref="AL64:AN64" si="33">($B64*$AF$10*$N$20)+($B64*$AE$10*$N$21)+($B64*$AD$10*$N$22)</f>
        <v>0</v>
      </c>
      <c r="AM64" s="171">
        <f t="shared" si="33"/>
        <v>0</v>
      </c>
      <c r="AN64" s="171">
        <f t="shared" si="33"/>
        <v>0</v>
      </c>
      <c r="AO64" s="107"/>
      <c r="AP64" s="107"/>
      <c r="AQ64" s="107"/>
      <c r="AR64" s="107"/>
      <c r="AS64" s="107"/>
      <c r="AT64" s="107"/>
      <c r="AU64" s="107"/>
      <c r="AV64" s="107"/>
      <c r="AW64" s="107"/>
      <c r="AX64" s="107"/>
      <c r="AY64" s="107"/>
      <c r="AZ64" s="107"/>
      <c r="BA64" s="107"/>
    </row>
    <row r="65" ht="18.75" customHeight="1">
      <c r="A65" s="152"/>
      <c r="B65" s="158">
        <f t="shared" si="6"/>
        <v>336808</v>
      </c>
      <c r="C65" s="159">
        <f>eomonth(C64,1)</f>
        <v>45046</v>
      </c>
      <c r="D65" s="160" t="s">
        <v>37</v>
      </c>
      <c r="E65" s="161"/>
      <c r="F65" s="161"/>
      <c r="G65" s="161"/>
      <c r="H65" s="161"/>
      <c r="I65" s="161"/>
      <c r="J65" s="161"/>
      <c r="K65" s="161"/>
      <c r="L65" s="161"/>
      <c r="M65" s="161"/>
      <c r="N65" s="161"/>
      <c r="O65" s="161"/>
      <c r="P65" s="161"/>
      <c r="Q65" s="161"/>
      <c r="R65" s="161"/>
      <c r="S65" s="161"/>
      <c r="T65" s="161"/>
      <c r="U65" s="161">
        <f>$B65*$N$7*$N$20</f>
        <v>303127.2</v>
      </c>
      <c r="V65" s="161">
        <f>($B65*$O$7*$N$20)+($B65*$N$7*$N$21)</f>
        <v>33680.8</v>
      </c>
      <c r="W65" s="161">
        <f>($B65*$P$7*$N$20)+($B65*$O$7*$N$21)+($B65*$N$7*$N$22)</f>
        <v>0</v>
      </c>
      <c r="X65" s="161">
        <f>($B65*$Q$7*$N$20)+($B65*$P$7*$N$21)+($B65*V$7*$N$22)</f>
        <v>0</v>
      </c>
      <c r="Y65" s="161">
        <f>($B65*$R$7*$N$20)+($B65*$Q$7*$N$21)+($B65*$P$7*$N$22)</f>
        <v>0</v>
      </c>
      <c r="Z65" s="161">
        <f>($B65*$S$7*$N$20)+($B65*$R$7*$N$21)+($B65*$Q$7*$N$22)</f>
        <v>0</v>
      </c>
      <c r="AA65" s="161">
        <f>($B65*$T$7*$N$20)+($B65*$S$7*$N$21)+($B65*$R$7*$N$22)</f>
        <v>0</v>
      </c>
      <c r="AB65" s="161">
        <f>($B65*$U$7*$N$20)+($B65*$T$7*$N$21)+($B65*$S$7*$N$22)</f>
        <v>0</v>
      </c>
      <c r="AC65" s="161">
        <f>($B65*$V$7*$N$20)+($B65*$U$7*$N$21)+($B65*$T$7*$N$22)</f>
        <v>0</v>
      </c>
      <c r="AD65" s="161">
        <f>($B65*$W$7*$N$20)+($B65*$V$7*$N$21)+($B65*$U$7*$N$22)</f>
        <v>0</v>
      </c>
      <c r="AE65" s="161">
        <f>($B65*$X$7*$N$20)+($B65*$W$7*$N$21)+($B65*$V$7*$N$22)</f>
        <v>0</v>
      </c>
      <c r="AF65" s="161">
        <f>($B65*$Y$7*$N$20)+($B65*$X$7*$N$21)+($B65*$W$7*$N$22)</f>
        <v>0</v>
      </c>
      <c r="AG65" s="161">
        <f>($B65*$Z$7*$N$20)+($B65*$Y$7*$N$21)+($B65*$X$7*$N$22)</f>
        <v>0</v>
      </c>
      <c r="AH65" s="161">
        <f>($B65*$AA$7*$N$20)+($B65*$Z$7*$N$21)+($B65*$Y$7*$N$22)</f>
        <v>0</v>
      </c>
      <c r="AI65" s="161">
        <f>($B65*$AB$7*$N$20)+($B65*$AA$7*$N$21)+($B65*$Z$7*$N$22)</f>
        <v>0</v>
      </c>
      <c r="AJ65" s="161">
        <f>($B65*$AC$7*$N$20)+($B65*$AB$7*$N$21)+($B65*$AA$7*$N$22)</f>
        <v>0</v>
      </c>
      <c r="AK65" s="161">
        <f>($B65*$AD$7*$N$20)+($B65*$AC$7*$N$21)+($B65*$AB$7*$N$22)</f>
        <v>0</v>
      </c>
      <c r="AL65" s="161">
        <f>($B65*$AE$7*$N$20)+($B65*$AD$7*$N$21)+($B65*$AC$7*$N$22)</f>
        <v>0</v>
      </c>
      <c r="AM65" s="161">
        <f t="shared" ref="AM65:AN65" si="34">($B65*$AF$7*$N$20)+($B65*$AE$7*$N$21)+($B65*$AD$7*$N$22)</f>
        <v>0</v>
      </c>
      <c r="AN65" s="161">
        <f t="shared" si="34"/>
        <v>0</v>
      </c>
      <c r="AO65" s="107"/>
      <c r="AP65" s="107"/>
      <c r="AQ65" s="107"/>
      <c r="AR65" s="107"/>
      <c r="AS65" s="107"/>
      <c r="AT65" s="107"/>
      <c r="AU65" s="107"/>
      <c r="AV65" s="107"/>
      <c r="AW65" s="107"/>
      <c r="AX65" s="107"/>
      <c r="AY65" s="107"/>
      <c r="AZ65" s="107"/>
      <c r="BA65" s="107"/>
    </row>
    <row r="66" ht="18.75" customHeight="1">
      <c r="A66" s="152"/>
      <c r="B66" s="162">
        <f t="shared" si="6"/>
        <v>21050.5</v>
      </c>
      <c r="C66" s="163">
        <f>C65</f>
        <v>45046</v>
      </c>
      <c r="D66" s="164" t="s">
        <v>39</v>
      </c>
      <c r="E66" s="165"/>
      <c r="F66" s="165"/>
      <c r="G66" s="165"/>
      <c r="H66" s="165"/>
      <c r="I66" s="165"/>
      <c r="J66" s="165"/>
      <c r="K66" s="165"/>
      <c r="L66" s="165"/>
      <c r="M66" s="165"/>
      <c r="N66" s="165"/>
      <c r="O66" s="165"/>
      <c r="P66" s="165"/>
      <c r="Q66" s="165"/>
      <c r="R66" s="165"/>
      <c r="S66" s="165"/>
      <c r="T66" s="165"/>
      <c r="U66" s="166">
        <f>$B66*$N$8*$N$20</f>
        <v>9472.725</v>
      </c>
      <c r="V66" s="166">
        <f>($B66*$O$8*$N$20)+($B66*$N$8*$N$21)</f>
        <v>1052.525</v>
      </c>
      <c r="W66" s="166">
        <f>($B66*$P$8*$N$20)+($B66*$O$8*$N$21)+($B66*$N$8*$N$22)</f>
        <v>0</v>
      </c>
      <c r="X66" s="166">
        <f>($B66*$Q$8*$N$20)+($B66*$P$8*$N$21)+($B66*V$8*$N$22)</f>
        <v>0</v>
      </c>
      <c r="Y66" s="166">
        <f>($B66*$R$8*$N$20)+($B66*$Q$8*$N$21)+($B66*$P$8*$N$22)</f>
        <v>0</v>
      </c>
      <c r="Z66" s="166">
        <f>($B66*$S$8*$N$20)+($B66*$R$8*$N$21)+($B66*$Q$8*$N$22)</f>
        <v>0</v>
      </c>
      <c r="AA66" s="166">
        <f>($B66*$T$8*$N$20)+($B66*$S$8*$N$21)+($B66*$R$8*$N$22)</f>
        <v>9472.725</v>
      </c>
      <c r="AB66" s="166">
        <f>($B66*$U$8*$N$20)+($B66*$T$8*$N$21)+($B66*$S$8*$N$22)</f>
        <v>1052.525</v>
      </c>
      <c r="AC66" s="166">
        <f>($B66*$V$8*$N$20)+($B66*$U$8*$N$21)+($B66*$T$8*$N$22)</f>
        <v>0</v>
      </c>
      <c r="AD66" s="166">
        <f>($B66*$W$8*$N$20)+($B66*$V$8*$N$21)+($B66*$U$8*$N$22)</f>
        <v>0</v>
      </c>
      <c r="AE66" s="166">
        <f>($B66*$X$8*$N$20)+($B66*$W$8*$N$21)+($B66*$V$8*$N$22)</f>
        <v>0</v>
      </c>
      <c r="AF66" s="166">
        <f>($B66*$Y$8*$N$20)+($B66*$X$8*$N$21)+($B66*$W$8*$N$22)</f>
        <v>0</v>
      </c>
      <c r="AG66" s="166">
        <f>($B66*$Z$8*$N$20)+($B66*$Y$8*$N$21)+($B66*$X$8*$N$22)</f>
        <v>0</v>
      </c>
      <c r="AH66" s="166">
        <f>($B66*$AA$8*$N$20)+($B66*$Z$8*$N$21)+($B66*$Y$8*$N$22)</f>
        <v>0</v>
      </c>
      <c r="AI66" s="166">
        <f>($B66*$AB$8*$N$20)+($B66*$AA$8*$N$21)+($B66*$Z$8*$N$22)</f>
        <v>0</v>
      </c>
      <c r="AJ66" s="166">
        <f>($B66*$AC$8*$N$20)+($B66*$AB$8*$N$21)+($B66*$AA$8*$N$22)</f>
        <v>0</v>
      </c>
      <c r="AK66" s="166">
        <f>($B66*$AD$8*$N$20)+($B66*$AC$8*$N$21)+($B66*$AB$8*$N$22)</f>
        <v>0</v>
      </c>
      <c r="AL66" s="166">
        <f>($B66*$AE$8*$N$20)+($B66*$AD$8*$N$21)+($B66*$AC$8*$N$22)</f>
        <v>0</v>
      </c>
      <c r="AM66" s="166">
        <f t="shared" ref="AM66:AN66" si="35">($B66*$AF$8*$N$20)+($B66*$AE$8*$N$21)+($B66*$AD$8*$N$22)</f>
        <v>0</v>
      </c>
      <c r="AN66" s="166">
        <f t="shared" si="35"/>
        <v>0</v>
      </c>
      <c r="AO66" s="107"/>
      <c r="AP66" s="107"/>
      <c r="AQ66" s="107"/>
      <c r="AR66" s="107"/>
      <c r="AS66" s="107"/>
      <c r="AT66" s="107"/>
      <c r="AU66" s="107"/>
      <c r="AV66" s="107"/>
      <c r="AW66" s="107"/>
      <c r="AX66" s="107"/>
      <c r="AY66" s="107"/>
      <c r="AZ66" s="107"/>
      <c r="BA66" s="107"/>
    </row>
    <row r="67" ht="18.75" customHeight="1">
      <c r="A67" s="152"/>
      <c r="B67" s="162">
        <f t="shared" si="6"/>
        <v>42101</v>
      </c>
      <c r="C67" s="163">
        <f>C65</f>
        <v>45046</v>
      </c>
      <c r="D67" s="167" t="s">
        <v>40</v>
      </c>
      <c r="E67" s="166"/>
      <c r="F67" s="166"/>
      <c r="G67" s="166"/>
      <c r="H67" s="166"/>
      <c r="I67" s="166"/>
      <c r="J67" s="166"/>
      <c r="K67" s="166"/>
      <c r="L67" s="166"/>
      <c r="M67" s="166"/>
      <c r="N67" s="166"/>
      <c r="O67" s="166"/>
      <c r="P67" s="166"/>
      <c r="Q67" s="166"/>
      <c r="R67" s="166"/>
      <c r="S67" s="166"/>
      <c r="T67" s="166"/>
      <c r="U67" s="166">
        <f>$B67*$N$9*$N$20</f>
        <v>9472.725</v>
      </c>
      <c r="V67" s="166">
        <f>($B67*$O$9*$N$20)+($B67*$N$9*$N$21)</f>
        <v>1052.525</v>
      </c>
      <c r="W67" s="166">
        <f>($B67*$P$9*$N$20)+($B67*$O$9*$N$21)+($B67*$N$9*$N$22)</f>
        <v>0</v>
      </c>
      <c r="X67" s="166">
        <f>($B67*$Q$9*$N$20)+($B67*$P$9*$N$21)+($B67*V$9*$N$22)</f>
        <v>9472.725</v>
      </c>
      <c r="Y67" s="166">
        <f>($B67*$R$9*$N$20)+($B67*$Q$9*$N$21)+($B67*$P$9*$N$22)</f>
        <v>1052.525</v>
      </c>
      <c r="Z67" s="166">
        <f>($B67*$S$9*$N$20)+($B67*$R$9*$N$21)+($B67*$Q$9*$N$22)</f>
        <v>0</v>
      </c>
      <c r="AA67" s="166">
        <f>($B67*$T$9*$N$20)+($B67*$S$9*$N$21)+($B67*$R$9*$N$22)</f>
        <v>9472.725</v>
      </c>
      <c r="AB67" s="166">
        <f>($B67*$U$9*$N$20)+($B67*$T$9*$N$21)+($B67*$S$9*$N$22)</f>
        <v>1052.525</v>
      </c>
      <c r="AC67" s="166">
        <f>($B67*$V$9*$N$20)+($B67*$U$9*$N$21)+($B67*$T$9*$N$22)</f>
        <v>0</v>
      </c>
      <c r="AD67" s="166">
        <f>($B67*$W$9*$N$20)+($B67*$V$9*$N$21)+($B67*$U$9*$N$22)</f>
        <v>9472.725</v>
      </c>
      <c r="AE67" s="166">
        <f>($B67*$X$9*$N$20)+($B67*$W$9*$N$21)+($B67*$V$9*$N$22)</f>
        <v>1052.525</v>
      </c>
      <c r="AF67" s="166">
        <f>($B67*$Y$9*$N$20)+($B67*$X$9*$N$21)+($B67*$W$9*$N$22)</f>
        <v>0</v>
      </c>
      <c r="AG67" s="166">
        <f>($B67*$Z$9*$N$20)+($B67*$Y$9*$N$21)+($B67*$X$9*$N$22)</f>
        <v>0</v>
      </c>
      <c r="AH67" s="166">
        <f>($B67*$AA$9*$N$20)+($B67*$Z$9*$N$21)+($B67*$Y$9*$N$22)</f>
        <v>0</v>
      </c>
      <c r="AI67" s="166">
        <f>($B67*$AB$9*$N$20)+($B67*$AA$9*$N$21)+($B67*$Z$9*$N$22)</f>
        <v>0</v>
      </c>
      <c r="AJ67" s="166">
        <f>($B67*$AC$9*$N$20)+($B67*$AB$9*$N$21)+($B67*$AA$9*$N$22)</f>
        <v>0</v>
      </c>
      <c r="AK67" s="166">
        <f>($B67*$AD$9*$N$20)+($B67*$AC$9*$N$21)+($B67*$AB$9*$N$22)</f>
        <v>0</v>
      </c>
      <c r="AL67" s="166">
        <f>($B67*$AE$9*$N$20)+($B67*$AD$9*$N$21)+($B67*$AC$9*$N$22)</f>
        <v>0</v>
      </c>
      <c r="AM67" s="166">
        <f t="shared" ref="AM67:AN67" si="36">($B67*$AF$9*$N$20)+($B67*$AE$9*$N$21)+($B67*$AD$9*$N$22)</f>
        <v>0</v>
      </c>
      <c r="AN67" s="166">
        <f t="shared" si="36"/>
        <v>0</v>
      </c>
      <c r="AO67" s="107"/>
      <c r="AP67" s="107"/>
      <c r="AQ67" s="107"/>
      <c r="AR67" s="107"/>
      <c r="AS67" s="107"/>
      <c r="AT67" s="107"/>
      <c r="AU67" s="107"/>
      <c r="AV67" s="107"/>
      <c r="AW67" s="107"/>
      <c r="AX67" s="107"/>
      <c r="AY67" s="107"/>
      <c r="AZ67" s="107"/>
      <c r="BA67" s="107"/>
    </row>
    <row r="68" ht="18.75" customHeight="1">
      <c r="A68" s="152"/>
      <c r="B68" s="168">
        <f t="shared" si="6"/>
        <v>21050.5</v>
      </c>
      <c r="C68" s="169">
        <f>C67</f>
        <v>45046</v>
      </c>
      <c r="D68" s="170" t="s">
        <v>36</v>
      </c>
      <c r="E68" s="171"/>
      <c r="F68" s="171"/>
      <c r="G68" s="171"/>
      <c r="H68" s="171"/>
      <c r="I68" s="171"/>
      <c r="J68" s="171"/>
      <c r="K68" s="171"/>
      <c r="L68" s="171"/>
      <c r="M68" s="171"/>
      <c r="N68" s="171"/>
      <c r="O68" s="171"/>
      <c r="P68" s="171"/>
      <c r="Q68" s="171"/>
      <c r="R68" s="171"/>
      <c r="S68" s="171"/>
      <c r="T68" s="171"/>
      <c r="U68" s="171">
        <f>$B68*$N$10*$N$20</f>
        <v>1578.7875</v>
      </c>
      <c r="V68" s="171">
        <f>($B68*$O$10*$N$20)+($B68*$N$10*$N$21)</f>
        <v>1754.208333</v>
      </c>
      <c r="W68" s="171">
        <f>($B68*$P$10*$N$20)+($B68*$O$10*$N$21)+($B68*$N$10*$N$22)</f>
        <v>1754.208333</v>
      </c>
      <c r="X68" s="171">
        <f>($B68*$Q$10*$N$20)+($B68*$P$10*$N$21)+($B68*V$10*$N$22)</f>
        <v>1754.208333</v>
      </c>
      <c r="Y68" s="171">
        <f>($B68*$R$10*$N$20)+($B68*$Q$10*$N$21)+($B68*$P$10*$N$22)</f>
        <v>1754.208333</v>
      </c>
      <c r="Z68" s="171">
        <f>($B68*$S$10*$N$20)+($B68*$R$10*$N$21)+($B68*$Q$10*$N$22)</f>
        <v>1754.208333</v>
      </c>
      <c r="AA68" s="171">
        <f>($B68*$T$10*$N$20)+($B68*$S$10*$N$21)+($B68*$R$10*$N$22)</f>
        <v>1754.208333</v>
      </c>
      <c r="AB68" s="171">
        <f>($B68*$U$10*$N$20)+($B68*$T$10*$N$21)+($B68*$S$10*$N$22)</f>
        <v>1754.208333</v>
      </c>
      <c r="AC68" s="171">
        <f>($B68*$V$10*$N$20)+($B68*$U$10*$N$21)+($B68*$T$10*$N$22)</f>
        <v>1754.208333</v>
      </c>
      <c r="AD68" s="171">
        <f>($B68*$W$10*$N$20)+($B68*$V$10*$N$21)+($B68*$U$10*$N$22)</f>
        <v>1754.208333</v>
      </c>
      <c r="AE68" s="171">
        <f>($B68*$X$10*$N$20)+($B68*$W$10*$N$21)+($B68*$V$10*$N$22)</f>
        <v>1754.208333</v>
      </c>
      <c r="AF68" s="171">
        <f>($B68*$Y$10*$N$20)+($B68*$X$10*$N$21)+($B68*$W$10*$N$22)</f>
        <v>1754.208333</v>
      </c>
      <c r="AG68" s="171">
        <f>($B68*$Z$10*$N$20)+($B68*$Y$10*$N$21)+($B68*$X$10*$N$22)</f>
        <v>175.4208333</v>
      </c>
      <c r="AH68" s="171">
        <f>($B68*$AA$10*$N$20)+($B68*$Z$10*$N$21)+($B68*$Y$10*$N$22)</f>
        <v>0</v>
      </c>
      <c r="AI68" s="171">
        <f>($B68*$AB$10*$N$20)+($B68*$AA$10*$N$21)+($B68*$Z$10*$N$22)</f>
        <v>0</v>
      </c>
      <c r="AJ68" s="171">
        <f>($B68*$AC$10*$N$20)+($B68*$AB$10*$N$21)+($B68*$AA$10*$N$22)</f>
        <v>0</v>
      </c>
      <c r="AK68" s="171">
        <f>($B68*$AD$10*$N$20)+($B68*$AC$10*$N$21)+($B68*$AB$10*$N$22)</f>
        <v>0</v>
      </c>
      <c r="AL68" s="171">
        <f>($B68*$AE$10*$N$20)+($B68*$AD$10*$N$21)+($B68*$AC$10*$N$22)</f>
        <v>0</v>
      </c>
      <c r="AM68" s="171">
        <f t="shared" ref="AM68:AN68" si="37">($B68*$AF$10*$N$20)+($B68*$AE$10*$N$21)+($B68*$AD$10*$N$22)</f>
        <v>0</v>
      </c>
      <c r="AN68" s="171">
        <f t="shared" si="37"/>
        <v>0</v>
      </c>
      <c r="AO68" s="107"/>
      <c r="AP68" s="107"/>
      <c r="AQ68" s="107"/>
      <c r="AR68" s="107"/>
      <c r="AS68" s="107"/>
      <c r="AT68" s="107"/>
      <c r="AU68" s="107"/>
      <c r="AV68" s="107"/>
      <c r="AW68" s="107"/>
      <c r="AX68" s="107"/>
      <c r="AY68" s="107"/>
      <c r="AZ68" s="107"/>
      <c r="BA68" s="107"/>
    </row>
    <row r="69" ht="18.75" customHeight="1">
      <c r="A69" s="152"/>
      <c r="B69" s="158">
        <f t="shared" si="6"/>
        <v>820840</v>
      </c>
      <c r="C69" s="159">
        <f>eomonth(C68,1)</f>
        <v>45077</v>
      </c>
      <c r="D69" s="160" t="s">
        <v>37</v>
      </c>
      <c r="E69" s="161"/>
      <c r="F69" s="161"/>
      <c r="G69" s="161"/>
      <c r="H69" s="161"/>
      <c r="I69" s="161"/>
      <c r="J69" s="161"/>
      <c r="K69" s="161"/>
      <c r="L69" s="161"/>
      <c r="M69" s="161"/>
      <c r="N69" s="161"/>
      <c r="O69" s="161"/>
      <c r="P69" s="161"/>
      <c r="Q69" s="161"/>
      <c r="R69" s="161"/>
      <c r="S69" s="161"/>
      <c r="T69" s="161"/>
      <c r="U69" s="161"/>
      <c r="V69" s="161">
        <f>$B69*$N$7*$N$20</f>
        <v>738756</v>
      </c>
      <c r="W69" s="161">
        <f>($B69*$O$7*$N$20)+($B69*$N$7*$N$21)</f>
        <v>82084</v>
      </c>
      <c r="X69" s="161">
        <f>($B69*$P$7*$N$20)+($B69*$O$7*$N$21)+($B69*$N$7*$N$22)</f>
        <v>0</v>
      </c>
      <c r="Y69" s="161">
        <f>($B69*$Q$7*$N$20)+($B69*$P$7*$N$21)+($B69*W$7*$N$22)</f>
        <v>0</v>
      </c>
      <c r="Z69" s="161">
        <f>($B69*$R$7*$N$20)+($B69*$Q$7*$N$21)+($B69*$P$7*$N$22)</f>
        <v>0</v>
      </c>
      <c r="AA69" s="161">
        <f>($B69*$S$7*$N$20)+($B69*$R$7*$N$21)+($B69*$Q$7*$N$22)</f>
        <v>0</v>
      </c>
      <c r="AB69" s="161">
        <f>($B69*$T$7*$N$20)+($B69*$S$7*$N$21)+($B69*$R$7*$N$22)</f>
        <v>0</v>
      </c>
      <c r="AC69" s="161">
        <f>($B69*$U$7*$N$20)+($B69*$T$7*$N$21)+($B69*$S$7*$N$22)</f>
        <v>0</v>
      </c>
      <c r="AD69" s="161">
        <f>($B69*$V$7*$N$20)+($B69*$U$7*$N$21)+($B69*$T$7*$N$22)</f>
        <v>0</v>
      </c>
      <c r="AE69" s="161">
        <f>($B69*$W$7*$N$20)+($B69*$V$7*$N$21)+($B69*$U$7*$N$22)</f>
        <v>0</v>
      </c>
      <c r="AF69" s="161">
        <f>($B69*$X$7*$N$20)+($B69*$W$7*$N$21)+($B69*$V$7*$N$22)</f>
        <v>0</v>
      </c>
      <c r="AG69" s="161">
        <f>($B69*$Y$7*$N$20)+($B69*$X$7*$N$21)+($B69*$W$7*$N$22)</f>
        <v>0</v>
      </c>
      <c r="AH69" s="161">
        <f>($B69*$Z$7*$N$20)+($B69*$Y$7*$N$21)+($B69*$X$7*$N$22)</f>
        <v>0</v>
      </c>
      <c r="AI69" s="161">
        <f>($B69*$AA$7*$N$20)+($B69*$Z$7*$N$21)+($B69*$Y$7*$N$22)</f>
        <v>0</v>
      </c>
      <c r="AJ69" s="161">
        <f>($B69*$AB$7*$N$20)+($B69*$AA$7*$N$21)+($B69*$Z$7*$N$22)</f>
        <v>0</v>
      </c>
      <c r="AK69" s="161">
        <f>($B69*$AC$7*$N$20)+($B69*$AB$7*$N$21)+($B69*$AA$7*$N$22)</f>
        <v>0</v>
      </c>
      <c r="AL69" s="161">
        <f>($B69*$AD$7*$N$20)+($B69*$AC$7*$N$21)+($B69*$AB$7*$N$22)</f>
        <v>0</v>
      </c>
      <c r="AM69" s="161">
        <f>($B69*$AE$7*$N$20)+($B69*$AD$7*$N$21)+($B69*$AC$7*$N$22)</f>
        <v>0</v>
      </c>
      <c r="AN69" s="161">
        <f>($B69*$AF$7*$N$20)+($B69*$AE$7*$N$21)+($B69*$AD$7*$N$22)</f>
        <v>0</v>
      </c>
      <c r="AO69" s="107"/>
      <c r="AP69" s="107"/>
      <c r="AQ69" s="107"/>
      <c r="AR69" s="107"/>
      <c r="AS69" s="107"/>
      <c r="AT69" s="107"/>
      <c r="AU69" s="107"/>
      <c r="AV69" s="107"/>
      <c r="AW69" s="107"/>
      <c r="AX69" s="107"/>
      <c r="AY69" s="107"/>
      <c r="AZ69" s="107"/>
      <c r="BA69" s="107"/>
    </row>
    <row r="70" ht="18.75" customHeight="1">
      <c r="A70" s="152"/>
      <c r="B70" s="162">
        <f t="shared" si="6"/>
        <v>51302.5</v>
      </c>
      <c r="C70" s="163">
        <f>C69</f>
        <v>45077</v>
      </c>
      <c r="D70" s="164" t="s">
        <v>39</v>
      </c>
      <c r="E70" s="165"/>
      <c r="F70" s="165"/>
      <c r="G70" s="165"/>
      <c r="H70" s="165"/>
      <c r="I70" s="165"/>
      <c r="J70" s="165"/>
      <c r="K70" s="165"/>
      <c r="L70" s="165"/>
      <c r="M70" s="165"/>
      <c r="N70" s="165"/>
      <c r="O70" s="165"/>
      <c r="P70" s="165"/>
      <c r="Q70" s="165"/>
      <c r="R70" s="165"/>
      <c r="S70" s="165"/>
      <c r="T70" s="165"/>
      <c r="U70" s="165"/>
      <c r="V70" s="166">
        <f>$B70*$N$8*$N$20</f>
        <v>23086.125</v>
      </c>
      <c r="W70" s="166">
        <f>($B70*$O$8*$N$20)+($B70*$N$8*$N$21)</f>
        <v>2565.125</v>
      </c>
      <c r="X70" s="166">
        <f>($B70*$P$8*$N$20)+($B70*$O$8*$N$21)+($B70*$N$8*$N$22)</f>
        <v>0</v>
      </c>
      <c r="Y70" s="166">
        <f>($B70*$Q$8*$N$20)+($B70*$P$8*$N$21)+($B70*W$8*$N$22)</f>
        <v>0</v>
      </c>
      <c r="Z70" s="166">
        <f>($B70*$R$8*$N$20)+($B70*$Q$8*$N$21)+($B70*$P$8*$N$22)</f>
        <v>0</v>
      </c>
      <c r="AA70" s="166">
        <f>($B70*$S$8*$N$20)+($B70*$R$8*$N$21)+($B70*$Q$8*$N$22)</f>
        <v>0</v>
      </c>
      <c r="AB70" s="166">
        <f>($B70*$T$8*$N$20)+($B70*$S$8*$N$21)+($B70*$R$8*$N$22)</f>
        <v>23086.125</v>
      </c>
      <c r="AC70" s="166">
        <f>($B70*$U$8*$N$20)+($B70*$T$8*$N$21)+($B70*$S$8*$N$22)</f>
        <v>2565.125</v>
      </c>
      <c r="AD70" s="166">
        <f>($B70*$V$8*$N$20)+($B70*$U$8*$N$21)+($B70*$T$8*$N$22)</f>
        <v>0</v>
      </c>
      <c r="AE70" s="166">
        <f>($B70*$W$8*$N$20)+($B70*$V$8*$N$21)+($B70*$U$8*$N$22)</f>
        <v>0</v>
      </c>
      <c r="AF70" s="166">
        <f>($B70*$X$8*$N$20)+($B70*$W$8*$N$21)+($B70*$V$8*$N$22)</f>
        <v>0</v>
      </c>
      <c r="AG70" s="166">
        <f>($B70*$Y$8*$N$20)+($B70*$X$8*$N$21)+($B70*$W$8*$N$22)</f>
        <v>0</v>
      </c>
      <c r="AH70" s="166">
        <f>($B70*$Z$8*$N$20)+($B70*$Y$8*$N$21)+($B70*$X$8*$N$22)</f>
        <v>0</v>
      </c>
      <c r="AI70" s="166">
        <f>($B70*$AA$8*$N$20)+($B70*$Z$8*$N$21)+($B70*$Y$8*$N$22)</f>
        <v>0</v>
      </c>
      <c r="AJ70" s="166">
        <f>($B70*$AB$8*$N$20)+($B70*$AA$8*$N$21)+($B70*$Z$8*$N$22)</f>
        <v>0</v>
      </c>
      <c r="AK70" s="166">
        <f>($B70*$AC$8*$N$20)+($B70*$AB$8*$N$21)+($B70*$AA$8*$N$22)</f>
        <v>0</v>
      </c>
      <c r="AL70" s="166">
        <f>($B70*$AD$8*$N$20)+($B70*$AC$8*$N$21)+($B70*$AB$8*$N$22)</f>
        <v>0</v>
      </c>
      <c r="AM70" s="166">
        <f>($B70*$AE$8*$N$20)+($B70*$AD$8*$N$21)+($B70*$AC$8*$N$22)</f>
        <v>0</v>
      </c>
      <c r="AN70" s="166">
        <f>($B70*$AF$8*$N$20)+($B70*$AE$8*$N$21)+($B70*$AD$8*$N$22)</f>
        <v>0</v>
      </c>
      <c r="AO70" s="107"/>
      <c r="AP70" s="107"/>
      <c r="AQ70" s="107"/>
      <c r="AR70" s="107"/>
      <c r="AS70" s="107"/>
      <c r="AT70" s="107"/>
      <c r="AU70" s="107"/>
      <c r="AV70" s="107"/>
      <c r="AW70" s="107"/>
      <c r="AX70" s="107"/>
      <c r="AY70" s="107"/>
      <c r="AZ70" s="107"/>
      <c r="BA70" s="107"/>
    </row>
    <row r="71" ht="18.75" customHeight="1">
      <c r="A71" s="152"/>
      <c r="B71" s="162">
        <f t="shared" si="6"/>
        <v>102605</v>
      </c>
      <c r="C71" s="163">
        <f>C69</f>
        <v>45077</v>
      </c>
      <c r="D71" s="167" t="s">
        <v>40</v>
      </c>
      <c r="E71" s="166"/>
      <c r="F71" s="166"/>
      <c r="G71" s="166"/>
      <c r="H71" s="166"/>
      <c r="I71" s="166"/>
      <c r="J71" s="166"/>
      <c r="K71" s="166"/>
      <c r="L71" s="166"/>
      <c r="M71" s="166"/>
      <c r="N71" s="166"/>
      <c r="O71" s="166"/>
      <c r="P71" s="166"/>
      <c r="Q71" s="166"/>
      <c r="R71" s="166"/>
      <c r="S71" s="166"/>
      <c r="T71" s="166"/>
      <c r="U71" s="166"/>
      <c r="V71" s="166">
        <f>$B71*$N$9*$N$20</f>
        <v>23086.125</v>
      </c>
      <c r="W71" s="166">
        <f>($B71*$O$9*$N$20)+($B71*$N$9*$N$21)</f>
        <v>2565.125</v>
      </c>
      <c r="X71" s="166">
        <f>($B71*$P$9*$N$20)+($B71*$O$9*$N$21)+($B71*$N$9*$N$22)</f>
        <v>0</v>
      </c>
      <c r="Y71" s="166">
        <f>($B71*$Q$9*$N$20)+($B71*$P$9*$N$21)+($B71*W$9*$N$22)</f>
        <v>23086.125</v>
      </c>
      <c r="Z71" s="166">
        <f>($B71*$R$9*$N$20)+($B71*$Q$9*$N$21)+($B71*$P$9*$N$22)</f>
        <v>2565.125</v>
      </c>
      <c r="AA71" s="166">
        <f>($B71*$S$9*$N$20)+($B71*$R$9*$N$21)+($B71*$Q$9*$N$22)</f>
        <v>0</v>
      </c>
      <c r="AB71" s="166">
        <f>($B71*$T$9*$N$20)+($B71*$S$9*$N$21)+($B71*$R$9*$N$22)</f>
        <v>23086.125</v>
      </c>
      <c r="AC71" s="166">
        <f>($B71*$U$9*$N$20)+($B71*$T$9*$N$21)+($B71*$S$9*$N$22)</f>
        <v>2565.125</v>
      </c>
      <c r="AD71" s="166">
        <f>($B71*$V$9*$N$20)+($B71*$U$9*$N$21)+($B71*$T$9*$N$22)</f>
        <v>0</v>
      </c>
      <c r="AE71" s="166">
        <f>($B71*$W$9*$N$20)+($B71*$V$9*$N$21)+($B71*$U$9*$N$22)</f>
        <v>23086.125</v>
      </c>
      <c r="AF71" s="166">
        <f>($B71*$X$9*$N$20)+($B71*$W$9*$N$21)+($B71*$V$9*$N$22)</f>
        <v>2565.125</v>
      </c>
      <c r="AG71" s="166">
        <f>($B71*$Y$9*$N$20)+($B71*$X$9*$N$21)+($B71*$W$9*$N$22)</f>
        <v>0</v>
      </c>
      <c r="AH71" s="166">
        <f>($B71*$Z$9*$N$20)+($B71*$Y$9*$N$21)+($B71*$X$9*$N$22)</f>
        <v>0</v>
      </c>
      <c r="AI71" s="166">
        <f>($B71*$AA$9*$N$20)+($B71*$Z$9*$N$21)+($B71*$Y$9*$N$22)</f>
        <v>0</v>
      </c>
      <c r="AJ71" s="166">
        <f>($B71*$AB$9*$N$20)+($B71*$AA$9*$N$21)+($B71*$Z$9*$N$22)</f>
        <v>0</v>
      </c>
      <c r="AK71" s="166">
        <f>($B71*$AC$9*$N$20)+($B71*$AB$9*$N$21)+($B71*$AA$9*$N$22)</f>
        <v>0</v>
      </c>
      <c r="AL71" s="166">
        <f>($B71*$AD$9*$N$20)+($B71*$AC$9*$N$21)+($B71*$AB$9*$N$22)</f>
        <v>0</v>
      </c>
      <c r="AM71" s="166">
        <f>($B71*$AE$9*$N$20)+($B71*$AD$9*$N$21)+($B71*$AC$9*$N$22)</f>
        <v>0</v>
      </c>
      <c r="AN71" s="166">
        <f>($B71*$AF$9*$N$20)+($B71*$AE$9*$N$21)+($B71*$AD$9*$N$22)</f>
        <v>0</v>
      </c>
      <c r="AO71" s="107"/>
      <c r="AP71" s="107"/>
      <c r="AQ71" s="107"/>
      <c r="AR71" s="107"/>
      <c r="AS71" s="107"/>
      <c r="AT71" s="107"/>
      <c r="AU71" s="107"/>
      <c r="AV71" s="107"/>
      <c r="AW71" s="107"/>
      <c r="AX71" s="107"/>
      <c r="AY71" s="107"/>
      <c r="AZ71" s="107"/>
      <c r="BA71" s="107"/>
    </row>
    <row r="72" ht="18.75" customHeight="1">
      <c r="A72" s="152"/>
      <c r="B72" s="168">
        <f t="shared" si="6"/>
        <v>51302.5</v>
      </c>
      <c r="C72" s="169">
        <f>C71</f>
        <v>45077</v>
      </c>
      <c r="D72" s="170" t="s">
        <v>36</v>
      </c>
      <c r="E72" s="171"/>
      <c r="F72" s="171"/>
      <c r="G72" s="171"/>
      <c r="H72" s="171"/>
      <c r="I72" s="171"/>
      <c r="J72" s="171"/>
      <c r="K72" s="171"/>
      <c r="L72" s="171"/>
      <c r="M72" s="171"/>
      <c r="N72" s="171"/>
      <c r="O72" s="171"/>
      <c r="P72" s="171"/>
      <c r="Q72" s="171"/>
      <c r="R72" s="171"/>
      <c r="S72" s="171"/>
      <c r="T72" s="171"/>
      <c r="U72" s="171"/>
      <c r="V72" s="171">
        <f>$B72*$N$10*$N$20</f>
        <v>3847.6875</v>
      </c>
      <c r="W72" s="171">
        <f>($B72*$O$10*$N$20)+($B72*$N$10*$N$21)</f>
        <v>4275.208333</v>
      </c>
      <c r="X72" s="171">
        <f>($B72*$P$10*$N$20)+($B72*$O$10*$N$21)+($B72*$N$10*$N$22)</f>
        <v>4275.208333</v>
      </c>
      <c r="Y72" s="171">
        <f>($B72*$Q$10*$N$20)+($B72*$P$10*$N$21)+($B72*W$10*$N$22)</f>
        <v>4275.208333</v>
      </c>
      <c r="Z72" s="171">
        <f>($B72*$R$10*$N$20)+($B72*$Q$10*$N$21)+($B72*$P$10*$N$22)</f>
        <v>4275.208333</v>
      </c>
      <c r="AA72" s="171">
        <f>($B72*$S$10*$N$20)+($B72*$R$10*$N$21)+($B72*$Q$10*$N$22)</f>
        <v>4275.208333</v>
      </c>
      <c r="AB72" s="171">
        <f>($B72*$T$10*$N$20)+($B72*$S$10*$N$21)+($B72*$R$10*$N$22)</f>
        <v>4275.208333</v>
      </c>
      <c r="AC72" s="171">
        <f>($B72*$U$10*$N$20)+($B72*$T$10*$N$21)+($B72*$S$10*$N$22)</f>
        <v>4275.208333</v>
      </c>
      <c r="AD72" s="171">
        <f>($B72*$V$10*$N$20)+($B72*$U$10*$N$21)+($B72*$T$10*$N$22)</f>
        <v>4275.208333</v>
      </c>
      <c r="AE72" s="171">
        <f>($B72*$W$10*$N$20)+($B72*$V$10*$N$21)+($B72*$U$10*$N$22)</f>
        <v>4275.208333</v>
      </c>
      <c r="AF72" s="171">
        <f>($B72*$X$10*$N$20)+($B72*$W$10*$N$21)+($B72*$V$10*$N$22)</f>
        <v>4275.208333</v>
      </c>
      <c r="AG72" s="171">
        <f>($B72*$Y$10*$N$20)+($B72*$X$10*$N$21)+($B72*$W$10*$N$22)</f>
        <v>4275.208333</v>
      </c>
      <c r="AH72" s="171">
        <f>($B72*$Z$10*$N$20)+($B72*$Y$10*$N$21)+($B72*$X$10*$N$22)</f>
        <v>427.5208333</v>
      </c>
      <c r="AI72" s="171">
        <f>($B72*$AA$10*$N$20)+($B72*$Z$10*$N$21)+($B72*$Y$10*$N$22)</f>
        <v>0</v>
      </c>
      <c r="AJ72" s="171">
        <f>($B72*$AB$10*$N$20)+($B72*$AA$10*$N$21)+($B72*$Z$10*$N$22)</f>
        <v>0</v>
      </c>
      <c r="AK72" s="171">
        <f>($B72*$AC$10*$N$20)+($B72*$AB$10*$N$21)+($B72*$AA$10*$N$22)</f>
        <v>0</v>
      </c>
      <c r="AL72" s="171">
        <f>($B72*$AD$10*$N$20)+($B72*$AC$10*$N$21)+($B72*$AB$10*$N$22)</f>
        <v>0</v>
      </c>
      <c r="AM72" s="171">
        <f>($B72*$AE$10*$N$20)+($B72*$AD$10*$N$21)+($B72*$AC$10*$N$22)</f>
        <v>0</v>
      </c>
      <c r="AN72" s="171">
        <f>($B72*$AF$10*$N$20)+($B72*$AE$10*$N$21)+($B72*$AD$10*$N$22)</f>
        <v>0</v>
      </c>
      <c r="AO72" s="107"/>
      <c r="AP72" s="107"/>
      <c r="AQ72" s="107"/>
      <c r="AR72" s="107"/>
      <c r="AS72" s="107"/>
      <c r="AT72" s="107"/>
      <c r="AU72" s="107"/>
      <c r="AV72" s="107"/>
      <c r="AW72" s="107"/>
      <c r="AX72" s="107"/>
      <c r="AY72" s="107"/>
      <c r="AZ72" s="107"/>
      <c r="BA72" s="107"/>
    </row>
    <row r="73" ht="18.75" customHeight="1">
      <c r="A73" s="152"/>
      <c r="B73" s="158">
        <f t="shared" si="6"/>
        <v>391254.4</v>
      </c>
      <c r="C73" s="159">
        <f>eomonth(C72,1)</f>
        <v>45107</v>
      </c>
      <c r="D73" s="160" t="s">
        <v>37</v>
      </c>
      <c r="E73" s="161"/>
      <c r="F73" s="161"/>
      <c r="G73" s="161"/>
      <c r="H73" s="161"/>
      <c r="I73" s="161"/>
      <c r="J73" s="161"/>
      <c r="K73" s="161"/>
      <c r="L73" s="161"/>
      <c r="M73" s="161"/>
      <c r="N73" s="161"/>
      <c r="O73" s="161"/>
      <c r="P73" s="161"/>
      <c r="Q73" s="161"/>
      <c r="R73" s="161"/>
      <c r="S73" s="161"/>
      <c r="T73" s="161"/>
      <c r="U73" s="161"/>
      <c r="V73" s="161"/>
      <c r="W73" s="161">
        <f>$B73*$N$7*$N$20</f>
        <v>352128.96</v>
      </c>
      <c r="X73" s="161">
        <f>($B73*$O$7*$N$20)+($B73*$N$7*$N$21)</f>
        <v>39125.44</v>
      </c>
      <c r="Y73" s="161">
        <f>($B73*$P$7*$N$20)+($B73*$O$7*$N$21)+($B73*$N$7*$N$22)</f>
        <v>0</v>
      </c>
      <c r="Z73" s="161">
        <f>($B73*$Q$7*$N$20)+($B73*$P$7*$N$21)+($B73*X$7*$N$22)</f>
        <v>0</v>
      </c>
      <c r="AA73" s="161">
        <f>($B73*$R$7*$N$20)+($B73*$Q$7*$N$21)+($B73*$P$7*$N$22)</f>
        <v>0</v>
      </c>
      <c r="AB73" s="161">
        <f>($B73*$S$7*$N$20)+($B73*$R$7*$N$21)+($B73*$Q$7*$N$22)</f>
        <v>0</v>
      </c>
      <c r="AC73" s="161">
        <f>($B73*$T$7*$N$20)+($B73*$S$7*$N$21)+($B73*$R$7*$N$22)</f>
        <v>0</v>
      </c>
      <c r="AD73" s="161">
        <f>($B73*$U$7*$N$20)+($B73*$T$7*$N$21)+($B73*$S$7*$N$22)</f>
        <v>0</v>
      </c>
      <c r="AE73" s="161">
        <f>($B73*$V$7*$N$20)+($B73*$U$7*$N$21)+($B73*$T$7*$N$22)</f>
        <v>0</v>
      </c>
      <c r="AF73" s="161">
        <f>($B73*$W$7*$N$20)+($B73*$V$7*$N$21)+($B73*$U$7*$N$22)</f>
        <v>0</v>
      </c>
      <c r="AG73" s="161">
        <f>($B73*$X$7*$N$20)+($B73*$W$7*$N$21)+($B73*$V$7*$N$22)</f>
        <v>0</v>
      </c>
      <c r="AH73" s="161">
        <f>($B73*$Y$7*$N$20)+($B73*$X$7*$N$21)+($B73*$W$7*$N$22)</f>
        <v>0</v>
      </c>
      <c r="AI73" s="161">
        <f>($B73*$Z$7*$N$20)+($B73*$Y$7*$N$21)+($B73*$X$7*$N$22)</f>
        <v>0</v>
      </c>
      <c r="AJ73" s="161">
        <f>($B73*$AA$7*$N$20)+($B73*$Z$7*$N$21)+($B73*$Y$7*$N$22)</f>
        <v>0</v>
      </c>
      <c r="AK73" s="161">
        <f>($B73*$AB$7*$N$20)+($B73*$AA$7*$N$21)+($B73*$Z$7*$N$22)</f>
        <v>0</v>
      </c>
      <c r="AL73" s="161">
        <f>($B73*$AC$7*$N$20)+($B73*$AB$7*$N$21)+($B73*$AA$7*$N$22)</f>
        <v>0</v>
      </c>
      <c r="AM73" s="161">
        <f>($B73*$AD$7*$N$20)+($B73*$AC$7*$N$21)+($B73*$AB$7*$N$22)</f>
        <v>0</v>
      </c>
      <c r="AN73" s="161">
        <f>($B73*$AE$7*$N$20)+($B73*$AD$7*$N$21)+($B73*$AC$7*$N$22)</f>
        <v>0</v>
      </c>
      <c r="AO73" s="107"/>
      <c r="AP73" s="107"/>
      <c r="AQ73" s="107"/>
      <c r="AR73" s="107"/>
      <c r="AS73" s="107"/>
      <c r="AT73" s="107"/>
      <c r="AU73" s="107"/>
      <c r="AV73" s="107"/>
      <c r="AW73" s="107"/>
      <c r="AX73" s="107"/>
      <c r="AY73" s="107"/>
      <c r="AZ73" s="107"/>
      <c r="BA73" s="107"/>
    </row>
    <row r="74" ht="18.75" customHeight="1">
      <c r="A74" s="152"/>
      <c r="B74" s="162">
        <f t="shared" si="6"/>
        <v>24453.4</v>
      </c>
      <c r="C74" s="163">
        <f>C73</f>
        <v>45107</v>
      </c>
      <c r="D74" s="164" t="s">
        <v>39</v>
      </c>
      <c r="E74" s="165"/>
      <c r="F74" s="165"/>
      <c r="G74" s="165"/>
      <c r="H74" s="165"/>
      <c r="I74" s="165"/>
      <c r="J74" s="165"/>
      <c r="K74" s="165"/>
      <c r="L74" s="165"/>
      <c r="M74" s="165"/>
      <c r="N74" s="165"/>
      <c r="O74" s="165"/>
      <c r="P74" s="165"/>
      <c r="Q74" s="165"/>
      <c r="R74" s="165"/>
      <c r="S74" s="165"/>
      <c r="T74" s="165"/>
      <c r="U74" s="165"/>
      <c r="V74" s="165"/>
      <c r="W74" s="166">
        <f>$B74*$N$8*$N$20</f>
        <v>11004.03</v>
      </c>
      <c r="X74" s="166">
        <f>($B74*$O$8*$N$20)+($B74*$N$8*$N$21)</f>
        <v>1222.67</v>
      </c>
      <c r="Y74" s="166">
        <f>($B74*$P$8*$N$20)+($B74*$O$8*$N$21)+($B74*$N$8*$N$22)</f>
        <v>0</v>
      </c>
      <c r="Z74" s="166">
        <f>($B74*$Q$8*$N$20)+($B74*$P$8*$N$21)+($B74*X$8*$N$22)</f>
        <v>0</v>
      </c>
      <c r="AA74" s="166">
        <f>($B74*$R$8*$N$20)+($B74*$Q$8*$N$21)+($B74*$P$8*$N$22)</f>
        <v>0</v>
      </c>
      <c r="AB74" s="166">
        <f>($B74*$S$8*$N$20)+($B74*$R$8*$N$21)+($B74*$Q$8*$N$22)</f>
        <v>0</v>
      </c>
      <c r="AC74" s="166">
        <f>($B74*$T$8*$N$20)+($B74*$S$8*$N$21)+($B74*$R$8*$N$22)</f>
        <v>11004.03</v>
      </c>
      <c r="AD74" s="166">
        <f>($B74*$U$8*$N$20)+($B74*$T$8*$N$21)+($B74*$S$8*$N$22)</f>
        <v>1222.67</v>
      </c>
      <c r="AE74" s="166">
        <f>($B74*$V$8*$N$20)+($B74*$U$8*$N$21)+($B74*$T$8*$N$22)</f>
        <v>0</v>
      </c>
      <c r="AF74" s="166">
        <f>($B74*$W$8*$N$20)+($B74*$V$8*$N$21)+($B74*$U$8*$N$22)</f>
        <v>0</v>
      </c>
      <c r="AG74" s="166">
        <f>($B74*$X$8*$N$20)+($B74*$W$8*$N$21)+($B74*$V$8*$N$22)</f>
        <v>0</v>
      </c>
      <c r="AH74" s="166">
        <f>($B74*$Y$8*$N$20)+($B74*$X$8*$N$21)+($B74*$W$8*$N$22)</f>
        <v>0</v>
      </c>
      <c r="AI74" s="166">
        <f>($B74*$Z$8*$N$20)+($B74*$Y$8*$N$21)+($B74*$X$8*$N$22)</f>
        <v>0</v>
      </c>
      <c r="AJ74" s="166">
        <f>($B74*$AA$8*$N$20)+($B74*$Z$8*$N$21)+($B74*$Y$8*$N$22)</f>
        <v>0</v>
      </c>
      <c r="AK74" s="166">
        <f>($B74*$AB$8*$N$20)+($B74*$AA$8*$N$21)+($B74*$Z$8*$N$22)</f>
        <v>0</v>
      </c>
      <c r="AL74" s="166">
        <f>($B74*$AC$8*$N$20)+($B74*$AB$8*$N$21)+($B74*$AA$8*$N$22)</f>
        <v>0</v>
      </c>
      <c r="AM74" s="166">
        <f>($B74*$AD$8*$N$20)+($B74*$AC$8*$N$21)+($B74*$AB$8*$N$22)</f>
        <v>0</v>
      </c>
      <c r="AN74" s="166">
        <f>($B74*$AE$8*$N$20)+($B74*$AD$8*$N$21)+($B74*$AC$8*$N$22)</f>
        <v>0</v>
      </c>
      <c r="AO74" s="107"/>
      <c r="AP74" s="107"/>
      <c r="AQ74" s="107"/>
      <c r="AR74" s="107"/>
      <c r="AS74" s="107"/>
      <c r="AT74" s="107"/>
      <c r="AU74" s="107"/>
      <c r="AV74" s="107"/>
      <c r="AW74" s="107"/>
      <c r="AX74" s="107"/>
      <c r="AY74" s="107"/>
      <c r="AZ74" s="107"/>
      <c r="BA74" s="107"/>
    </row>
    <row r="75" ht="18.75" customHeight="1">
      <c r="A75" s="152"/>
      <c r="B75" s="162">
        <f t="shared" si="6"/>
        <v>48906.8</v>
      </c>
      <c r="C75" s="163">
        <f>C73</f>
        <v>45107</v>
      </c>
      <c r="D75" s="167" t="s">
        <v>40</v>
      </c>
      <c r="E75" s="166"/>
      <c r="F75" s="166"/>
      <c r="G75" s="166"/>
      <c r="H75" s="166"/>
      <c r="I75" s="166"/>
      <c r="J75" s="166"/>
      <c r="K75" s="166"/>
      <c r="L75" s="166"/>
      <c r="M75" s="166"/>
      <c r="N75" s="166"/>
      <c r="O75" s="166"/>
      <c r="P75" s="166"/>
      <c r="Q75" s="166"/>
      <c r="R75" s="166"/>
      <c r="S75" s="166"/>
      <c r="T75" s="166"/>
      <c r="U75" s="166"/>
      <c r="V75" s="166"/>
      <c r="W75" s="166">
        <f>$B75*$N$9*$N$20</f>
        <v>11004.03</v>
      </c>
      <c r="X75" s="166">
        <f>($B75*$O$9*$N$20)+($B75*$N$9*$N$21)</f>
        <v>1222.67</v>
      </c>
      <c r="Y75" s="166">
        <f>($B75*$P$9*$N$20)+($B75*$O$9*$N$21)+($B75*$N$9*$N$22)</f>
        <v>0</v>
      </c>
      <c r="Z75" s="166">
        <f>($B75*$Q$9*$N$20)+($B75*$P$9*$N$21)+($B75*X$9*$N$22)</f>
        <v>11004.03</v>
      </c>
      <c r="AA75" s="166">
        <f>($B75*$R$9*$N$20)+($B75*$Q$9*$N$21)+($B75*$P$9*$N$22)</f>
        <v>1222.67</v>
      </c>
      <c r="AB75" s="166">
        <f>($B75*$S$9*$N$20)+($B75*$R$9*$N$21)+($B75*$Q$9*$N$22)</f>
        <v>0</v>
      </c>
      <c r="AC75" s="166">
        <f>($B75*$T$9*$N$20)+($B75*$S$9*$N$21)+($B75*$R$9*$N$22)</f>
        <v>11004.03</v>
      </c>
      <c r="AD75" s="166">
        <f>($B75*$U$9*$N$20)+($B75*$T$9*$N$21)+($B75*$S$9*$N$22)</f>
        <v>1222.67</v>
      </c>
      <c r="AE75" s="166">
        <f>($B75*$V$9*$N$20)+($B75*$U$9*$N$21)+($B75*$T$9*$N$22)</f>
        <v>0</v>
      </c>
      <c r="AF75" s="166">
        <f>($B75*$W$9*$N$20)+($B75*$V$9*$N$21)+($B75*$U$9*$N$22)</f>
        <v>11004.03</v>
      </c>
      <c r="AG75" s="166">
        <f>($B75*$X$9*$N$20)+($B75*$W$9*$N$21)+($B75*$V$9*$N$22)</f>
        <v>1222.67</v>
      </c>
      <c r="AH75" s="166">
        <f>($B75*$Y$9*$N$20)+($B75*$X$9*$N$21)+($B75*$W$9*$N$22)</f>
        <v>0</v>
      </c>
      <c r="AI75" s="166">
        <f>($B75*$Z$9*$N$20)+($B75*$Y$9*$N$21)+($B75*$X$9*$N$22)</f>
        <v>0</v>
      </c>
      <c r="AJ75" s="166">
        <f>($B75*$AA$9*$N$20)+($B75*$Z$9*$N$21)+($B75*$Y$9*$N$22)</f>
        <v>0</v>
      </c>
      <c r="AK75" s="166">
        <f>($B75*$AB$9*$N$20)+($B75*$AA$9*$N$21)+($B75*$Z$9*$N$22)</f>
        <v>0</v>
      </c>
      <c r="AL75" s="166">
        <f>($B75*$AC$9*$N$20)+($B75*$AB$9*$N$21)+($B75*$AA$9*$N$22)</f>
        <v>0</v>
      </c>
      <c r="AM75" s="166">
        <f>($B75*$AD$9*$N$20)+($B75*$AC$9*$N$21)+($B75*$AB$9*$N$22)</f>
        <v>0</v>
      </c>
      <c r="AN75" s="166">
        <f>($B75*$AE$9*$N$20)+($B75*$AD$9*$N$21)+($B75*$AC$9*$N$22)</f>
        <v>0</v>
      </c>
      <c r="AO75" s="107"/>
      <c r="AP75" s="107"/>
      <c r="AQ75" s="107"/>
      <c r="AR75" s="107"/>
      <c r="AS75" s="107"/>
      <c r="AT75" s="107"/>
      <c r="AU75" s="107"/>
      <c r="AV75" s="107"/>
      <c r="AW75" s="107"/>
      <c r="AX75" s="107"/>
      <c r="AY75" s="107"/>
      <c r="AZ75" s="107"/>
      <c r="BA75" s="107"/>
    </row>
    <row r="76" ht="18.75" customHeight="1">
      <c r="A76" s="152"/>
      <c r="B76" s="168">
        <f t="shared" si="6"/>
        <v>24453.4</v>
      </c>
      <c r="C76" s="169">
        <f>C75</f>
        <v>45107</v>
      </c>
      <c r="D76" s="170" t="s">
        <v>36</v>
      </c>
      <c r="E76" s="171"/>
      <c r="F76" s="171"/>
      <c r="G76" s="171"/>
      <c r="H76" s="171"/>
      <c r="I76" s="171"/>
      <c r="J76" s="171"/>
      <c r="K76" s="171"/>
      <c r="L76" s="171"/>
      <c r="M76" s="171"/>
      <c r="N76" s="171"/>
      <c r="O76" s="171"/>
      <c r="P76" s="171"/>
      <c r="Q76" s="171"/>
      <c r="R76" s="171"/>
      <c r="S76" s="171"/>
      <c r="T76" s="171"/>
      <c r="U76" s="171"/>
      <c r="V76" s="171"/>
      <c r="W76" s="171">
        <f>$B76*$N$10*$N$20</f>
        <v>1834.005</v>
      </c>
      <c r="X76" s="171">
        <f>($B76*$O$10*$N$20)+($B76*$N$10*$N$21)</f>
        <v>2037.783333</v>
      </c>
      <c r="Y76" s="171">
        <f>($B76*$P$10*$N$20)+($B76*$O$10*$N$21)+($B76*$N$10*$N$22)</f>
        <v>2037.783333</v>
      </c>
      <c r="Z76" s="171">
        <f>($B76*$Q$10*$N$20)+($B76*$P$10*$N$21)+($B76*X$10*$N$22)</f>
        <v>2037.783333</v>
      </c>
      <c r="AA76" s="171">
        <f>($B76*$R$10*$N$20)+($B76*$Q$10*$N$21)+($B76*$P$10*$N$22)</f>
        <v>2037.783333</v>
      </c>
      <c r="AB76" s="171">
        <f>($B76*$S$10*$N$20)+($B76*$R$10*$N$21)+($B76*$Q$10*$N$22)</f>
        <v>2037.783333</v>
      </c>
      <c r="AC76" s="171">
        <f>($B76*$T$10*$N$20)+($B76*$S$10*$N$21)+($B76*$R$10*$N$22)</f>
        <v>2037.783333</v>
      </c>
      <c r="AD76" s="171">
        <f>($B76*$U$10*$N$20)+($B76*$T$10*$N$21)+($B76*$S$10*$N$22)</f>
        <v>2037.783333</v>
      </c>
      <c r="AE76" s="171">
        <f>($B76*$V$10*$N$20)+($B76*$U$10*$N$21)+($B76*$T$10*$N$22)</f>
        <v>2037.783333</v>
      </c>
      <c r="AF76" s="171">
        <f>($B76*$W$10*$N$20)+($B76*$V$10*$N$21)+($B76*$U$10*$N$22)</f>
        <v>2037.783333</v>
      </c>
      <c r="AG76" s="171">
        <f>($B76*$X$10*$N$20)+($B76*$W$10*$N$21)+($B76*$V$10*$N$22)</f>
        <v>2037.783333</v>
      </c>
      <c r="AH76" s="171">
        <f>($B76*$Y$10*$N$20)+($B76*$X$10*$N$21)+($B76*$W$10*$N$22)</f>
        <v>2037.783333</v>
      </c>
      <c r="AI76" s="171">
        <f>($B76*$Z$10*$N$20)+($B76*$Y$10*$N$21)+($B76*$X$10*$N$22)</f>
        <v>203.7783333</v>
      </c>
      <c r="AJ76" s="171">
        <f>($B76*$AA$10*$N$20)+($B76*$Z$10*$N$21)+($B76*$Y$10*$N$22)</f>
        <v>0</v>
      </c>
      <c r="AK76" s="171">
        <f>($B76*$AB$10*$N$20)+($B76*$AA$10*$N$21)+($B76*$Z$10*$N$22)</f>
        <v>0</v>
      </c>
      <c r="AL76" s="171">
        <f>($B76*$AC$10*$N$20)+($B76*$AB$10*$N$21)+($B76*$AA$10*$N$22)</f>
        <v>0</v>
      </c>
      <c r="AM76" s="171">
        <f>($B76*$AD$10*$N$20)+($B76*$AC$10*$N$21)+($B76*$AB$10*$N$22)</f>
        <v>0</v>
      </c>
      <c r="AN76" s="171">
        <f>($B76*$AE$10*$N$20)+($B76*$AD$10*$N$21)+($B76*$AC$10*$N$22)</f>
        <v>0</v>
      </c>
      <c r="AO76" s="107"/>
      <c r="AP76" s="107"/>
      <c r="AQ76" s="107"/>
      <c r="AR76" s="107"/>
      <c r="AS76" s="107"/>
      <c r="AT76" s="107"/>
      <c r="AU76" s="107"/>
      <c r="AV76" s="107"/>
      <c r="AW76" s="107"/>
      <c r="AX76" s="107"/>
      <c r="AY76" s="107"/>
      <c r="AZ76" s="107"/>
      <c r="BA76" s="107"/>
    </row>
    <row r="77" ht="18.75" customHeight="1">
      <c r="A77" s="152"/>
      <c r="B77" s="158">
        <f t="shared" si="6"/>
        <v>632410.4</v>
      </c>
      <c r="C77" s="159">
        <f>eomonth(C76,1)</f>
        <v>45138</v>
      </c>
      <c r="D77" s="160" t="s">
        <v>37</v>
      </c>
      <c r="E77" s="161"/>
      <c r="F77" s="161"/>
      <c r="G77" s="161"/>
      <c r="H77" s="161"/>
      <c r="I77" s="161"/>
      <c r="J77" s="161"/>
      <c r="K77" s="161"/>
      <c r="L77" s="161"/>
      <c r="M77" s="161"/>
      <c r="N77" s="161"/>
      <c r="O77" s="161"/>
      <c r="P77" s="161"/>
      <c r="Q77" s="161"/>
      <c r="R77" s="161"/>
      <c r="S77" s="161"/>
      <c r="T77" s="161"/>
      <c r="U77" s="161"/>
      <c r="V77" s="161"/>
      <c r="W77" s="161"/>
      <c r="X77" s="161">
        <f>$B77*$N$7*$N$20</f>
        <v>569169.36</v>
      </c>
      <c r="Y77" s="161">
        <f>($B77*$O$7*$N$20)+($B77*$N$7*$N$21)</f>
        <v>63241.04</v>
      </c>
      <c r="Z77" s="161">
        <f>($B77*$P$7*$N$20)+($B77*$O$7*$N$21)+($B77*$N$7*$N$22)</f>
        <v>0</v>
      </c>
      <c r="AA77" s="161">
        <f>($B77*$Q$7*$N$20)+($B77*$P$7*$N$21)+($B77*Y$7*$N$22)</f>
        <v>0</v>
      </c>
      <c r="AB77" s="161">
        <f>($B77*$R$7*$N$20)+($B77*$Q$7*$N$21)+($B77*$P$7*$N$22)</f>
        <v>0</v>
      </c>
      <c r="AC77" s="161">
        <f>($B77*$S$7*$N$20)+($B77*$R$7*$N$21)+($B77*$Q$7*$N$22)</f>
        <v>0</v>
      </c>
      <c r="AD77" s="161">
        <f>($B77*$T$7*$N$20)+($B77*$S$7*$N$21)+($B77*$R$7*$N$22)</f>
        <v>0</v>
      </c>
      <c r="AE77" s="161">
        <f>($B77*$U$7*$N$20)+($B77*$T$7*$N$21)+($B77*$S$7*$N$22)</f>
        <v>0</v>
      </c>
      <c r="AF77" s="161">
        <f>($B77*$V$7*$N$20)+($B77*$U$7*$N$21)+($B77*$T$7*$N$22)</f>
        <v>0</v>
      </c>
      <c r="AG77" s="161">
        <f>($B77*$W$7*$N$20)+($B77*$V$7*$N$21)+($B77*$U$7*$N$22)</f>
        <v>0</v>
      </c>
      <c r="AH77" s="161">
        <f>($B77*$X$7*$N$20)+($B77*$W$7*$N$21)+($B77*$V$7*$N$22)</f>
        <v>0</v>
      </c>
      <c r="AI77" s="161">
        <f>($B77*$Y$7*$N$20)+($B77*$X$7*$N$21)+($B77*$W$7*$N$22)</f>
        <v>0</v>
      </c>
      <c r="AJ77" s="161">
        <f>($B77*$Z$7*$N$20)+($B77*$Y$7*$N$21)+($B77*$X$7*$N$22)</f>
        <v>0</v>
      </c>
      <c r="AK77" s="161">
        <f>($B77*$AA$7*$N$20)+($B77*$Z$7*$N$21)+($B77*$Y$7*$N$22)</f>
        <v>0</v>
      </c>
      <c r="AL77" s="161">
        <f>($B77*$AB$7*$N$20)+($B77*$AA$7*$N$21)+($B77*$Z$7*$N$22)</f>
        <v>0</v>
      </c>
      <c r="AM77" s="161">
        <f>($B77*$AC$7*$N$20)+($B77*$AB$7*$N$21)+($B77*$AA$7*$N$22)</f>
        <v>0</v>
      </c>
      <c r="AN77" s="161">
        <f>($B77*$AD$7*$N$20)+($B77*$AC$7*$N$21)+($B77*$AB$7*$N$22)</f>
        <v>0</v>
      </c>
      <c r="AO77" s="107"/>
      <c r="AP77" s="107"/>
      <c r="AQ77" s="107"/>
      <c r="AR77" s="107"/>
      <c r="AS77" s="107"/>
      <c r="AT77" s="107"/>
      <c r="AU77" s="107"/>
      <c r="AV77" s="107"/>
      <c r="AW77" s="107"/>
      <c r="AX77" s="107"/>
      <c r="AY77" s="107"/>
      <c r="AZ77" s="107"/>
      <c r="BA77" s="107"/>
    </row>
    <row r="78" ht="18.75" customHeight="1">
      <c r="A78" s="152"/>
      <c r="B78" s="162">
        <f t="shared" si="6"/>
        <v>39525.65</v>
      </c>
      <c r="C78" s="163">
        <f>C77</f>
        <v>45138</v>
      </c>
      <c r="D78" s="164" t="s">
        <v>39</v>
      </c>
      <c r="E78" s="165"/>
      <c r="F78" s="165"/>
      <c r="G78" s="165"/>
      <c r="H78" s="165"/>
      <c r="I78" s="165"/>
      <c r="J78" s="165"/>
      <c r="K78" s="165"/>
      <c r="L78" s="165"/>
      <c r="M78" s="165"/>
      <c r="N78" s="165"/>
      <c r="O78" s="165"/>
      <c r="P78" s="165"/>
      <c r="Q78" s="165"/>
      <c r="R78" s="165"/>
      <c r="S78" s="165"/>
      <c r="T78" s="165"/>
      <c r="U78" s="165"/>
      <c r="V78" s="165"/>
      <c r="W78" s="165"/>
      <c r="X78" s="166">
        <f>$B78*$N$8*$N$20</f>
        <v>17786.5425</v>
      </c>
      <c r="Y78" s="166">
        <f>($B78*$O$8*$N$20)+($B78*$N$8*$N$21)</f>
        <v>1976.2825</v>
      </c>
      <c r="Z78" s="166">
        <f>($B78*$P$8*$N$20)+($B78*$O$8*$N$21)+($B78*$N$8*$N$22)</f>
        <v>0</v>
      </c>
      <c r="AA78" s="166">
        <f>($B78*$Q$8*$N$20)+($B78*$P$8*$N$21)+($B78*Y$8*$N$22)</f>
        <v>0</v>
      </c>
      <c r="AB78" s="166">
        <f>($B78*$R$8*$N$20)+($B78*$Q$8*$N$21)+($B78*$P$8*$N$22)</f>
        <v>0</v>
      </c>
      <c r="AC78" s="166">
        <f>($B78*$S$8*$N$20)+($B78*$R$8*$N$21)+($B78*$Q$8*$N$22)</f>
        <v>0</v>
      </c>
      <c r="AD78" s="166">
        <f>($B78*$T$8*$N$20)+($B78*$S$8*$N$21)+($B78*$R$8*$N$22)</f>
        <v>17786.5425</v>
      </c>
      <c r="AE78" s="166">
        <f>($B78*$U$8*$N$20)+($B78*$T$8*$N$21)+($B78*$S$8*$N$22)</f>
        <v>1976.2825</v>
      </c>
      <c r="AF78" s="166">
        <f>($B78*$V$8*$N$20)+($B78*$U$8*$N$21)+($B78*$T$8*$N$22)</f>
        <v>0</v>
      </c>
      <c r="AG78" s="166">
        <f>($B78*$W$8*$N$20)+($B78*$V$8*$N$21)+($B78*$U$8*$N$22)</f>
        <v>0</v>
      </c>
      <c r="AH78" s="166">
        <f>($B78*$X$8*$N$20)+($B78*$W$8*$N$21)+($B78*$V$8*$N$22)</f>
        <v>0</v>
      </c>
      <c r="AI78" s="166">
        <f>($B78*$Y$8*$N$20)+($B78*$X$8*$N$21)+($B78*$W$8*$N$22)</f>
        <v>0</v>
      </c>
      <c r="AJ78" s="166">
        <f>($B78*$Z$8*$N$20)+($B78*$Y$8*$N$21)+($B78*$X$8*$N$22)</f>
        <v>0</v>
      </c>
      <c r="AK78" s="166">
        <f>($B78*$AA$8*$N$20)+($B78*$Z$8*$N$21)+($B78*$Y$8*$N$22)</f>
        <v>0</v>
      </c>
      <c r="AL78" s="166">
        <f>($B78*$AB$8*$N$20)+($B78*$AA$8*$N$21)+($B78*$Z$8*$N$22)</f>
        <v>0</v>
      </c>
      <c r="AM78" s="166">
        <f>($B78*$AC$8*$N$20)+($B78*$AB$8*$N$21)+($B78*$AA$8*$N$22)</f>
        <v>0</v>
      </c>
      <c r="AN78" s="166">
        <f>($B78*$AD$8*$N$20)+($B78*$AC$8*$N$21)+($B78*$AB$8*$N$22)</f>
        <v>0</v>
      </c>
      <c r="AO78" s="107"/>
      <c r="AP78" s="107"/>
      <c r="AQ78" s="107"/>
      <c r="AR78" s="107"/>
      <c r="AS78" s="107"/>
      <c r="AT78" s="107"/>
      <c r="AU78" s="107"/>
      <c r="AV78" s="107"/>
      <c r="AW78" s="107"/>
      <c r="AX78" s="107"/>
      <c r="AY78" s="107"/>
      <c r="AZ78" s="107"/>
      <c r="BA78" s="107"/>
    </row>
    <row r="79" ht="18.75" customHeight="1">
      <c r="A79" s="152"/>
      <c r="B79" s="162">
        <f t="shared" si="6"/>
        <v>79051.3</v>
      </c>
      <c r="C79" s="163">
        <f>C77</f>
        <v>45138</v>
      </c>
      <c r="D79" s="167" t="s">
        <v>40</v>
      </c>
      <c r="E79" s="166"/>
      <c r="F79" s="166"/>
      <c r="G79" s="166"/>
      <c r="H79" s="166"/>
      <c r="I79" s="166"/>
      <c r="J79" s="166"/>
      <c r="K79" s="166"/>
      <c r="L79" s="166"/>
      <c r="M79" s="166"/>
      <c r="N79" s="166"/>
      <c r="O79" s="166"/>
      <c r="P79" s="166"/>
      <c r="Q79" s="166"/>
      <c r="R79" s="166"/>
      <c r="S79" s="166"/>
      <c r="T79" s="166"/>
      <c r="U79" s="166"/>
      <c r="V79" s="166"/>
      <c r="W79" s="166"/>
      <c r="X79" s="166">
        <f>$B79*$N$9*$N$20</f>
        <v>17786.5425</v>
      </c>
      <c r="Y79" s="166">
        <f>($B79*$O$9*$N$20)+($B79*$N$9*$N$21)</f>
        <v>1976.2825</v>
      </c>
      <c r="Z79" s="166">
        <f>($B79*$P$9*$N$20)+($B79*$O$9*$N$21)+($B79*$N$9*$N$22)</f>
        <v>0</v>
      </c>
      <c r="AA79" s="166">
        <f>($B79*$Q$9*$N$20)+($B79*$P$9*$N$21)+($B79*Y$9*$N$22)</f>
        <v>17786.5425</v>
      </c>
      <c r="AB79" s="166">
        <f>($B79*$R$9*$N$20)+($B79*$Q$9*$N$21)+($B79*$P$9*$N$22)</f>
        <v>1976.2825</v>
      </c>
      <c r="AC79" s="166">
        <f>($B79*$S$9*$N$20)+($B79*$R$9*$N$21)+($B79*$Q$9*$N$22)</f>
        <v>0</v>
      </c>
      <c r="AD79" s="166">
        <f>($B79*$T$9*$N$20)+($B79*$S$9*$N$21)+($B79*$R$9*$N$22)</f>
        <v>17786.5425</v>
      </c>
      <c r="AE79" s="166">
        <f>($B79*$U$9*$N$20)+($B79*$T$9*$N$21)+($B79*$S$9*$N$22)</f>
        <v>1976.2825</v>
      </c>
      <c r="AF79" s="166">
        <f>($B79*$V$9*$N$20)+($B79*$U$9*$N$21)+($B79*$T$9*$N$22)</f>
        <v>0</v>
      </c>
      <c r="AG79" s="166">
        <f>($B79*$W$9*$N$20)+($B79*$V$9*$N$21)+($B79*$U$9*$N$22)</f>
        <v>17786.5425</v>
      </c>
      <c r="AH79" s="166">
        <f>($B79*$X$9*$N$20)+($B79*$W$9*$N$21)+($B79*$V$9*$N$22)</f>
        <v>1976.2825</v>
      </c>
      <c r="AI79" s="166">
        <f>($B79*$Y$9*$N$20)+($B79*$X$9*$N$21)+($B79*$W$9*$N$22)</f>
        <v>0</v>
      </c>
      <c r="AJ79" s="166">
        <f>($B79*$Z$9*$N$20)+($B79*$Y$9*$N$21)+($B79*$X$9*$N$22)</f>
        <v>0</v>
      </c>
      <c r="AK79" s="166">
        <f>($B79*$AA$9*$N$20)+($B79*$Z$9*$N$21)+($B79*$Y$9*$N$22)</f>
        <v>0</v>
      </c>
      <c r="AL79" s="166">
        <f>($B79*$AB$9*$N$20)+($B79*$AA$9*$N$21)+($B79*$Z$9*$N$22)</f>
        <v>0</v>
      </c>
      <c r="AM79" s="166">
        <f>($B79*$AC$9*$N$20)+($B79*$AB$9*$N$21)+($B79*$AA$9*$N$22)</f>
        <v>0</v>
      </c>
      <c r="AN79" s="166">
        <f>($B79*$AD$9*$N$20)+($B79*$AC$9*$N$21)+($B79*$AB$9*$N$22)</f>
        <v>0</v>
      </c>
      <c r="AO79" s="107"/>
      <c r="AP79" s="107"/>
      <c r="AQ79" s="107"/>
      <c r="AR79" s="107"/>
      <c r="AS79" s="107"/>
      <c r="AT79" s="107"/>
      <c r="AU79" s="107"/>
      <c r="AV79" s="107"/>
      <c r="AW79" s="107"/>
      <c r="AX79" s="107"/>
      <c r="AY79" s="107"/>
      <c r="AZ79" s="107"/>
      <c r="BA79" s="107"/>
    </row>
    <row r="80" ht="18.75" customHeight="1">
      <c r="A80" s="152"/>
      <c r="B80" s="168">
        <f t="shared" si="6"/>
        <v>39525.65</v>
      </c>
      <c r="C80" s="169">
        <f>C79</f>
        <v>45138</v>
      </c>
      <c r="D80" s="170" t="s">
        <v>36</v>
      </c>
      <c r="E80" s="171"/>
      <c r="F80" s="171"/>
      <c r="G80" s="171"/>
      <c r="H80" s="171"/>
      <c r="I80" s="171"/>
      <c r="J80" s="171"/>
      <c r="K80" s="171"/>
      <c r="L80" s="171"/>
      <c r="M80" s="171"/>
      <c r="N80" s="171"/>
      <c r="O80" s="171"/>
      <c r="P80" s="171"/>
      <c r="Q80" s="171"/>
      <c r="R80" s="171"/>
      <c r="S80" s="171"/>
      <c r="T80" s="171"/>
      <c r="U80" s="171"/>
      <c r="V80" s="171"/>
      <c r="W80" s="171"/>
      <c r="X80" s="171">
        <f>$B80*$N$10*$N$20</f>
        <v>2964.42375</v>
      </c>
      <c r="Y80" s="171">
        <f>($B80*$O$10*$N$20)+($B80*$N$10*$N$21)</f>
        <v>3293.804167</v>
      </c>
      <c r="Z80" s="171">
        <f>($B80*$P$10*$N$20)+($B80*$O$10*$N$21)+($B80*$N$10*$N$22)</f>
        <v>3293.804167</v>
      </c>
      <c r="AA80" s="171">
        <f>($B80*$Q$10*$N$20)+($B80*$P$10*$N$21)+($B80*Y$10*$N$22)</f>
        <v>3293.804167</v>
      </c>
      <c r="AB80" s="171">
        <f>($B80*$R$10*$N$20)+($B80*$Q$10*$N$21)+($B80*$P$10*$N$22)</f>
        <v>3293.804167</v>
      </c>
      <c r="AC80" s="171">
        <f>($B80*$S$10*$N$20)+($B80*$R$10*$N$21)+($B80*$Q$10*$N$22)</f>
        <v>3293.804167</v>
      </c>
      <c r="AD80" s="171">
        <f>($B80*$T$10*$N$20)+($B80*$S$10*$N$21)+($B80*$R$10*$N$22)</f>
        <v>3293.804167</v>
      </c>
      <c r="AE80" s="171">
        <f>($B80*$U$10*$N$20)+($B80*$T$10*$N$21)+($B80*$S$10*$N$22)</f>
        <v>3293.804167</v>
      </c>
      <c r="AF80" s="171">
        <f>($B80*$V$10*$N$20)+($B80*$U$10*$N$21)+($B80*$T$10*$N$22)</f>
        <v>3293.804167</v>
      </c>
      <c r="AG80" s="171">
        <f>($B80*$W$10*$N$20)+($B80*$V$10*$N$21)+($B80*$U$10*$N$22)</f>
        <v>3293.804167</v>
      </c>
      <c r="AH80" s="171">
        <f>($B80*$X$10*$N$20)+($B80*$W$10*$N$21)+($B80*$V$10*$N$22)</f>
        <v>3293.804167</v>
      </c>
      <c r="AI80" s="171">
        <f>($B80*$Y$10*$N$20)+($B80*$X$10*$N$21)+($B80*$W$10*$N$22)</f>
        <v>3293.804167</v>
      </c>
      <c r="AJ80" s="171">
        <f>($B80*$Z$10*$N$20)+($B80*$Y$10*$N$21)+($B80*$X$10*$N$22)</f>
        <v>329.3804167</v>
      </c>
      <c r="AK80" s="171">
        <f>($B80*$AA$10*$N$20)+($B80*$Z$10*$N$21)+($B80*$Y$10*$N$22)</f>
        <v>0</v>
      </c>
      <c r="AL80" s="171">
        <f>($B80*$AB$10*$N$20)+($B80*$AA$10*$N$21)+($B80*$Z$10*$N$22)</f>
        <v>0</v>
      </c>
      <c r="AM80" s="171">
        <f>($B80*$AC$10*$N$20)+($B80*$AB$10*$N$21)+($B80*$AA$10*$N$22)</f>
        <v>0</v>
      </c>
      <c r="AN80" s="171">
        <f>($B80*$AD$10*$N$20)+($B80*$AC$10*$N$21)+($B80*$AB$10*$N$22)</f>
        <v>0</v>
      </c>
      <c r="AO80" s="107"/>
      <c r="AP80" s="107"/>
      <c r="AQ80" s="107"/>
      <c r="AR80" s="107"/>
      <c r="AS80" s="107"/>
      <c r="AT80" s="107"/>
      <c r="AU80" s="107"/>
      <c r="AV80" s="107"/>
      <c r="AW80" s="107"/>
      <c r="AX80" s="107"/>
      <c r="AY80" s="107"/>
      <c r="AZ80" s="107"/>
      <c r="BA80" s="107"/>
    </row>
    <row r="81" ht="18.75" customHeight="1">
      <c r="A81" s="152"/>
      <c r="B81" s="158">
        <f t="shared" si="6"/>
        <v>745198.4</v>
      </c>
      <c r="C81" s="159">
        <f>eomonth(C80,1)</f>
        <v>45169</v>
      </c>
      <c r="D81" s="160" t="s">
        <v>37</v>
      </c>
      <c r="E81" s="161"/>
      <c r="F81" s="161"/>
      <c r="G81" s="161"/>
      <c r="H81" s="161"/>
      <c r="I81" s="161"/>
      <c r="J81" s="161"/>
      <c r="K81" s="161"/>
      <c r="L81" s="161"/>
      <c r="M81" s="161"/>
      <c r="N81" s="161"/>
      <c r="O81" s="161"/>
      <c r="P81" s="161"/>
      <c r="Q81" s="161"/>
      <c r="R81" s="161"/>
      <c r="S81" s="161"/>
      <c r="T81" s="161"/>
      <c r="U81" s="161"/>
      <c r="V81" s="161"/>
      <c r="W81" s="161"/>
      <c r="X81" s="161"/>
      <c r="Y81" s="161">
        <f>$B81*$N$7*$N$20</f>
        <v>670678.56</v>
      </c>
      <c r="Z81" s="161">
        <f>($B81*$O$7*$N$20)+($B81*$N$7*$N$21)</f>
        <v>74519.84</v>
      </c>
      <c r="AA81" s="161">
        <f>($B81*$P$7*$N$20)+($B81*$O$7*$N$21)+($B81*$N$7*$N$22)</f>
        <v>0</v>
      </c>
      <c r="AB81" s="161">
        <f>($B81*$Q$7*$N$20)+($B81*$P$7*$N$21)+($B81*Z$7*$N$22)</f>
        <v>0</v>
      </c>
      <c r="AC81" s="161">
        <f>($B81*$R$7*$N$20)+($B81*$Q$7*$N$21)+($B81*$P$7*$N$22)</f>
        <v>0</v>
      </c>
      <c r="AD81" s="161">
        <f>($B81*$S$7*$N$20)+($B81*$R$7*$N$21)+($B81*$Q$7*$N$22)</f>
        <v>0</v>
      </c>
      <c r="AE81" s="161">
        <f>($B81*$T$7*$N$20)+($B81*$S$7*$N$21)+($B81*$R$7*$N$22)</f>
        <v>0</v>
      </c>
      <c r="AF81" s="161">
        <f>($B81*$U$7*$N$20)+($B81*$T$7*$N$21)+($B81*$S$7*$N$22)</f>
        <v>0</v>
      </c>
      <c r="AG81" s="161">
        <f>($B81*$V$7*$N$20)+($B81*$U$7*$N$21)+($B81*$T$7*$N$22)</f>
        <v>0</v>
      </c>
      <c r="AH81" s="161">
        <f>($B81*$W$7*$N$20)+($B81*$V$7*$N$21)+($B81*$U$7*$N$22)</f>
        <v>0</v>
      </c>
      <c r="AI81" s="161">
        <f>($B81*$X$7*$N$20)+($B81*$W$7*$N$21)+($B81*$V$7*$N$22)</f>
        <v>0</v>
      </c>
      <c r="AJ81" s="161">
        <f>($B81*$Y$7*$N$20)+($B81*$X$7*$N$21)+($B81*$W$7*$N$22)</f>
        <v>0</v>
      </c>
      <c r="AK81" s="161">
        <f>($B81*$Z$7*$N$20)+($B81*$Y$7*$N$21)+($B81*$X$7*$N$22)</f>
        <v>0</v>
      </c>
      <c r="AL81" s="161">
        <f>($B81*$AA$7*$N$20)+($B81*$Z$7*$N$21)+($B81*$Y$7*$N$22)</f>
        <v>0</v>
      </c>
      <c r="AM81" s="161">
        <f>($B81*$AB$7*$N$20)+($B81*$AA$7*$N$21)+($B81*$Z$7*$N$22)</f>
        <v>0</v>
      </c>
      <c r="AN81" s="161">
        <f>($B81*$AC$7*$N$20)+($B81*$AB$7*$N$21)+($B81*$AA$7*$N$22)</f>
        <v>0</v>
      </c>
      <c r="AO81" s="107"/>
      <c r="AP81" s="107"/>
      <c r="AQ81" s="107"/>
      <c r="AR81" s="107"/>
      <c r="AS81" s="107"/>
      <c r="AT81" s="107"/>
      <c r="AU81" s="107"/>
      <c r="AV81" s="107"/>
      <c r="AW81" s="107"/>
      <c r="AX81" s="107"/>
      <c r="AY81" s="107"/>
      <c r="AZ81" s="107"/>
      <c r="BA81" s="107"/>
    </row>
    <row r="82" ht="18.75" customHeight="1">
      <c r="A82" s="152"/>
      <c r="B82" s="162">
        <f t="shared" si="6"/>
        <v>46574.9</v>
      </c>
      <c r="C82" s="163">
        <f>C81</f>
        <v>45169</v>
      </c>
      <c r="D82" s="164" t="s">
        <v>39</v>
      </c>
      <c r="E82" s="165"/>
      <c r="F82" s="165"/>
      <c r="G82" s="165"/>
      <c r="H82" s="165"/>
      <c r="I82" s="165"/>
      <c r="J82" s="165"/>
      <c r="K82" s="165"/>
      <c r="L82" s="165"/>
      <c r="M82" s="165"/>
      <c r="N82" s="165"/>
      <c r="O82" s="165"/>
      <c r="P82" s="165"/>
      <c r="Q82" s="165"/>
      <c r="R82" s="165"/>
      <c r="S82" s="165"/>
      <c r="T82" s="165"/>
      <c r="U82" s="165"/>
      <c r="V82" s="165"/>
      <c r="W82" s="165"/>
      <c r="X82" s="165"/>
      <c r="Y82" s="166">
        <f>$B82*$N$8*$N$20</f>
        <v>20958.705</v>
      </c>
      <c r="Z82" s="166">
        <f>($B82*$O$8*$N$20)+($B82*$N$8*$N$21)</f>
        <v>2328.745</v>
      </c>
      <c r="AA82" s="166">
        <f>($B82*$P$8*$N$20)+($B82*$O$8*$N$21)+($B82*$N$8*$N$22)</f>
        <v>0</v>
      </c>
      <c r="AB82" s="166">
        <f>($B82*$Q$8*$N$20)+($B82*$P$8*$N$21)+($B82*Z$8*$N$22)</f>
        <v>0</v>
      </c>
      <c r="AC82" s="166">
        <f>($B82*$R$8*$N$20)+($B82*$Q$8*$N$21)+($B82*$P$8*$N$22)</f>
        <v>0</v>
      </c>
      <c r="AD82" s="166">
        <f>($B82*$S$8*$N$20)+($B82*$R$8*$N$21)+($B82*$Q$8*$N$22)</f>
        <v>0</v>
      </c>
      <c r="AE82" s="166">
        <f>($B82*$T$8*$N$20)+($B82*$S$8*$N$21)+($B82*$R$8*$N$22)</f>
        <v>20958.705</v>
      </c>
      <c r="AF82" s="166">
        <f>($B82*$U$8*$N$20)+($B82*$T$8*$N$21)+($B82*$S$8*$N$22)</f>
        <v>2328.745</v>
      </c>
      <c r="AG82" s="166">
        <f>($B82*$V$8*$N$20)+($B82*$U$8*$N$21)+($B82*$T$8*$N$22)</f>
        <v>0</v>
      </c>
      <c r="AH82" s="166">
        <f>($B82*$W$8*$N$20)+($B82*$V$8*$N$21)+($B82*$U$8*$N$22)</f>
        <v>0</v>
      </c>
      <c r="AI82" s="166">
        <f>($B82*$X$8*$N$20)+($B82*$W$8*$N$21)+($B82*$V$8*$N$22)</f>
        <v>0</v>
      </c>
      <c r="AJ82" s="166">
        <f>($B82*$Y$8*$N$20)+($B82*$X$8*$N$21)+($B82*$W$8*$N$22)</f>
        <v>0</v>
      </c>
      <c r="AK82" s="166">
        <f>($B82*$Z$8*$N$20)+($B82*$Y$8*$N$21)+($B82*$X$8*$N$22)</f>
        <v>0</v>
      </c>
      <c r="AL82" s="166">
        <f>($B82*$AA$8*$N$20)+($B82*$Z$8*$N$21)+($B82*$Y$8*$N$22)</f>
        <v>0</v>
      </c>
      <c r="AM82" s="166">
        <f>($B82*$AB$8*$N$20)+($B82*$AA$8*$N$21)+($B82*$Z$8*$N$22)</f>
        <v>0</v>
      </c>
      <c r="AN82" s="166">
        <f>($B82*$AC$8*$N$20)+($B82*$AB$8*$N$21)+($B82*$AA$8*$N$22)</f>
        <v>0</v>
      </c>
      <c r="AO82" s="107"/>
      <c r="AP82" s="107"/>
      <c r="AQ82" s="107"/>
      <c r="AR82" s="107"/>
      <c r="AS82" s="107"/>
      <c r="AT82" s="107"/>
      <c r="AU82" s="107"/>
      <c r="AV82" s="107"/>
      <c r="AW82" s="107"/>
      <c r="AX82" s="107"/>
      <c r="AY82" s="107"/>
      <c r="AZ82" s="107"/>
      <c r="BA82" s="107"/>
    </row>
    <row r="83" ht="18.75" customHeight="1">
      <c r="A83" s="152"/>
      <c r="B83" s="162">
        <f t="shared" si="6"/>
        <v>93149.8</v>
      </c>
      <c r="C83" s="163">
        <f>C81</f>
        <v>45169</v>
      </c>
      <c r="D83" s="167" t="s">
        <v>40</v>
      </c>
      <c r="E83" s="166"/>
      <c r="F83" s="166"/>
      <c r="G83" s="166"/>
      <c r="H83" s="166"/>
      <c r="I83" s="166"/>
      <c r="J83" s="166"/>
      <c r="K83" s="166"/>
      <c r="L83" s="166"/>
      <c r="M83" s="166"/>
      <c r="N83" s="166"/>
      <c r="O83" s="166"/>
      <c r="P83" s="166"/>
      <c r="Q83" s="166"/>
      <c r="R83" s="166"/>
      <c r="S83" s="166"/>
      <c r="T83" s="166"/>
      <c r="U83" s="166"/>
      <c r="V83" s="166"/>
      <c r="W83" s="166"/>
      <c r="X83" s="166"/>
      <c r="Y83" s="166">
        <f>$B83*$N$9*$N$20</f>
        <v>20958.705</v>
      </c>
      <c r="Z83" s="166">
        <f>($B83*$O$9*$N$20)+($B83*$N$9*$N$21)</f>
        <v>2328.745</v>
      </c>
      <c r="AA83" s="166">
        <f>($B83*$P$9*$N$20)+($B83*$O$9*$N$21)+($B83*$N$9*$N$22)</f>
        <v>0</v>
      </c>
      <c r="AB83" s="166">
        <f>($B83*$Q$9*$N$20)+($B83*$P$9*$N$21)+($B83*Z$9*$N$22)</f>
        <v>20958.705</v>
      </c>
      <c r="AC83" s="166">
        <f>($B83*$R$9*$N$20)+($B83*$Q$9*$N$21)+($B83*$P$9*$N$22)</f>
        <v>2328.745</v>
      </c>
      <c r="AD83" s="166">
        <f>($B83*$S$9*$N$20)+($B83*$R$9*$N$21)+($B83*$Q$9*$N$22)</f>
        <v>0</v>
      </c>
      <c r="AE83" s="166">
        <f>($B83*$T$9*$N$20)+($B83*$S$9*$N$21)+($B83*$R$9*$N$22)</f>
        <v>20958.705</v>
      </c>
      <c r="AF83" s="166">
        <f>($B83*$U$9*$N$20)+($B83*$T$9*$N$21)+($B83*$S$9*$N$22)</f>
        <v>2328.745</v>
      </c>
      <c r="AG83" s="166">
        <f>($B83*$V$9*$N$20)+($B83*$U$9*$N$21)+($B83*$T$9*$N$22)</f>
        <v>0</v>
      </c>
      <c r="AH83" s="166">
        <f>($B83*$W$9*$N$20)+($B83*$V$9*$N$21)+($B83*$U$9*$N$22)</f>
        <v>20958.705</v>
      </c>
      <c r="AI83" s="166">
        <f>($B83*$X$9*$N$20)+($B83*$W$9*$N$21)+($B83*$V$9*$N$22)</f>
        <v>2328.745</v>
      </c>
      <c r="AJ83" s="166">
        <f>($B83*$Y$9*$N$20)+($B83*$X$9*$N$21)+($B83*$W$9*$N$22)</f>
        <v>0</v>
      </c>
      <c r="AK83" s="166">
        <f>($B83*$Z$9*$N$20)+($B83*$Y$9*$N$21)+($B83*$X$9*$N$22)</f>
        <v>0</v>
      </c>
      <c r="AL83" s="166">
        <f>($B83*$AA$9*$N$20)+($B83*$Z$9*$N$21)+($B83*$Y$9*$N$22)</f>
        <v>0</v>
      </c>
      <c r="AM83" s="166">
        <f>($B83*$AB$9*$N$20)+($B83*$AA$9*$N$21)+($B83*$Z$9*$N$22)</f>
        <v>0</v>
      </c>
      <c r="AN83" s="166">
        <f>($B83*$AC$9*$N$20)+($B83*$AB$9*$N$21)+($B83*$AA$9*$N$22)</f>
        <v>0</v>
      </c>
      <c r="AO83" s="107"/>
      <c r="AP83" s="107"/>
      <c r="AQ83" s="107"/>
      <c r="AR83" s="107"/>
      <c r="AS83" s="107"/>
      <c r="AT83" s="107"/>
      <c r="AU83" s="107"/>
      <c r="AV83" s="107"/>
      <c r="AW83" s="107"/>
      <c r="AX83" s="107"/>
      <c r="AY83" s="107"/>
      <c r="AZ83" s="107"/>
      <c r="BA83" s="107"/>
    </row>
    <row r="84" ht="18.75" customHeight="1">
      <c r="A84" s="152"/>
      <c r="B84" s="168">
        <f t="shared" si="6"/>
        <v>46574.9</v>
      </c>
      <c r="C84" s="169">
        <f>C83</f>
        <v>45169</v>
      </c>
      <c r="D84" s="170" t="s">
        <v>36</v>
      </c>
      <c r="E84" s="171"/>
      <c r="F84" s="171"/>
      <c r="G84" s="171"/>
      <c r="H84" s="171"/>
      <c r="I84" s="171"/>
      <c r="J84" s="171"/>
      <c r="K84" s="171"/>
      <c r="L84" s="171"/>
      <c r="M84" s="171"/>
      <c r="N84" s="171"/>
      <c r="O84" s="171"/>
      <c r="P84" s="171"/>
      <c r="Q84" s="171"/>
      <c r="R84" s="171"/>
      <c r="S84" s="171"/>
      <c r="T84" s="171"/>
      <c r="U84" s="171"/>
      <c r="V84" s="171"/>
      <c r="W84" s="171"/>
      <c r="X84" s="171"/>
      <c r="Y84" s="171">
        <f>$B84*$N$10*$N$20</f>
        <v>3493.1175</v>
      </c>
      <c r="Z84" s="171">
        <f>($B84*$O$10*$N$20)+($B84*$N$10*$N$21)</f>
        <v>3881.241667</v>
      </c>
      <c r="AA84" s="171">
        <f>($B84*$P$10*$N$20)+($B84*$O$10*$N$21)+($B84*$N$10*$N$22)</f>
        <v>3881.241667</v>
      </c>
      <c r="AB84" s="171">
        <f>($B84*$Q$10*$N$20)+($B84*$P$10*$N$21)+($B84*Z$10*$N$22)</f>
        <v>3881.241667</v>
      </c>
      <c r="AC84" s="171">
        <f>($B84*$R$10*$N$20)+($B84*$Q$10*$N$21)+($B84*$P$10*$N$22)</f>
        <v>3881.241667</v>
      </c>
      <c r="AD84" s="171">
        <f>($B84*$S$10*$N$20)+($B84*$R$10*$N$21)+($B84*$Q$10*$N$22)</f>
        <v>3881.241667</v>
      </c>
      <c r="AE84" s="171">
        <f>($B84*$T$10*$N$20)+($B84*$S$10*$N$21)+($B84*$R$10*$N$22)</f>
        <v>3881.241667</v>
      </c>
      <c r="AF84" s="171">
        <f>($B84*$U$10*$N$20)+($B84*$T$10*$N$21)+($B84*$S$10*$N$22)</f>
        <v>3881.241667</v>
      </c>
      <c r="AG84" s="171">
        <f>($B84*$V$10*$N$20)+($B84*$U$10*$N$21)+($B84*$T$10*$N$22)</f>
        <v>3881.241667</v>
      </c>
      <c r="AH84" s="171">
        <f>($B84*$W$10*$N$20)+($B84*$V$10*$N$21)+($B84*$U$10*$N$22)</f>
        <v>3881.241667</v>
      </c>
      <c r="AI84" s="171">
        <f>($B84*$X$10*$N$20)+($B84*$W$10*$N$21)+($B84*$V$10*$N$22)</f>
        <v>3881.241667</v>
      </c>
      <c r="AJ84" s="171">
        <f>($B84*$Y$10*$N$20)+($B84*$X$10*$N$21)+($B84*$W$10*$N$22)</f>
        <v>3881.241667</v>
      </c>
      <c r="AK84" s="171">
        <f>($B84*$Z$10*$N$20)+($B84*$Y$10*$N$21)+($B84*$X$10*$N$22)</f>
        <v>388.1241667</v>
      </c>
      <c r="AL84" s="171">
        <f>($B84*$AA$10*$N$20)+($B84*$Z$10*$N$21)+($B84*$Y$10*$N$22)</f>
        <v>0</v>
      </c>
      <c r="AM84" s="171">
        <f>($B84*$AB$10*$N$20)+($B84*$AA$10*$N$21)+($B84*$Z$10*$N$22)</f>
        <v>0</v>
      </c>
      <c r="AN84" s="171">
        <f>($B84*$AC$10*$N$20)+($B84*$AB$10*$N$21)+($B84*$AA$10*$N$22)</f>
        <v>0</v>
      </c>
      <c r="AO84" s="107"/>
      <c r="AP84" s="107"/>
      <c r="AQ84" s="107"/>
      <c r="AR84" s="107"/>
      <c r="AS84" s="107"/>
      <c r="AT84" s="107"/>
      <c r="AU84" s="107"/>
      <c r="AV84" s="107"/>
      <c r="AW84" s="107"/>
      <c r="AX84" s="107"/>
      <c r="AY84" s="107"/>
      <c r="AZ84" s="107"/>
      <c r="BA84" s="107"/>
    </row>
    <row r="85" ht="18.75" customHeight="1">
      <c r="A85" s="152"/>
      <c r="B85" s="158">
        <f t="shared" si="6"/>
        <v>712618.4</v>
      </c>
      <c r="C85" s="159">
        <f>eomonth(C84,1)</f>
        <v>45199</v>
      </c>
      <c r="D85" s="160" t="s">
        <v>37</v>
      </c>
      <c r="E85" s="161"/>
      <c r="F85" s="161"/>
      <c r="G85" s="161"/>
      <c r="H85" s="161"/>
      <c r="I85" s="161"/>
      <c r="J85" s="161"/>
      <c r="K85" s="161"/>
      <c r="L85" s="161"/>
      <c r="M85" s="161"/>
      <c r="N85" s="161"/>
      <c r="O85" s="161"/>
      <c r="P85" s="161"/>
      <c r="Q85" s="161"/>
      <c r="R85" s="161"/>
      <c r="S85" s="161"/>
      <c r="T85" s="161"/>
      <c r="U85" s="161"/>
      <c r="V85" s="161"/>
      <c r="W85" s="161"/>
      <c r="X85" s="161"/>
      <c r="Y85" s="161"/>
      <c r="Z85" s="161">
        <f>$B85*$N$7*$N$20</f>
        <v>641356.56</v>
      </c>
      <c r="AA85" s="161">
        <f>($B85*$O$7*$N$20)+($B85*$N$7*$N$21)</f>
        <v>71261.84</v>
      </c>
      <c r="AB85" s="161">
        <f>($B85*$P$7*$N$20)+($B85*$O$7*$N$21)+($B85*$N$7*$N$22)</f>
        <v>0</v>
      </c>
      <c r="AC85" s="161">
        <f>($B85*$Q$7*$N$20)+($B85*$P$7*$N$21)+($B85*AA$7*$N$22)</f>
        <v>0</v>
      </c>
      <c r="AD85" s="161">
        <f>($B85*$R$7*$N$20)+($B85*$Q$7*$N$21)+($B85*$P$7*$N$22)</f>
        <v>0</v>
      </c>
      <c r="AE85" s="161">
        <f>($B85*$S$7*$N$20)+($B85*$R$7*$N$21)+($B85*$Q$7*$N$22)</f>
        <v>0</v>
      </c>
      <c r="AF85" s="161">
        <f>($B85*$T$7*$N$20)+($B85*$S$7*$N$21)+($B85*$R$7*$N$22)</f>
        <v>0</v>
      </c>
      <c r="AG85" s="161">
        <f>($B85*$U$7*$N$20)+($B85*$T$7*$N$21)+($B85*$S$7*$N$22)</f>
        <v>0</v>
      </c>
      <c r="AH85" s="161">
        <f>($B85*$V$7*$N$20)+($B85*$U$7*$N$21)+($B85*$T$7*$N$22)</f>
        <v>0</v>
      </c>
      <c r="AI85" s="161">
        <f>($B85*$W$7*$N$20)+($B85*$V$7*$N$21)+($B85*$U$7*$N$22)</f>
        <v>0</v>
      </c>
      <c r="AJ85" s="161">
        <f>($B85*$X$7*$N$20)+($B85*$W$7*$N$21)+($B85*$V$7*$N$22)</f>
        <v>0</v>
      </c>
      <c r="AK85" s="161">
        <f>($B85*$Y$7*$N$20)+($B85*$X$7*$N$21)+($B85*$W$7*$N$22)</f>
        <v>0</v>
      </c>
      <c r="AL85" s="161">
        <f>($B85*$Z$7*$N$20)+($B85*$Y$7*$N$21)+($B85*$X$7*$N$22)</f>
        <v>0</v>
      </c>
      <c r="AM85" s="161">
        <f>($B85*$AA$7*$N$20)+($B85*$Z$7*$N$21)+($B85*$Y$7*$N$22)</f>
        <v>0</v>
      </c>
      <c r="AN85" s="161">
        <f>($B85*$AB$7*$N$20)+($B85*$AA$7*$N$21)+($B85*$Z$7*$N$22)</f>
        <v>0</v>
      </c>
      <c r="AO85" s="107"/>
      <c r="AP85" s="107"/>
      <c r="AQ85" s="107"/>
      <c r="AR85" s="107"/>
      <c r="AS85" s="107"/>
      <c r="AT85" s="107"/>
      <c r="AU85" s="107"/>
      <c r="AV85" s="107"/>
      <c r="AW85" s="107"/>
      <c r="AX85" s="107"/>
      <c r="AY85" s="107"/>
      <c r="AZ85" s="107"/>
      <c r="BA85" s="107"/>
    </row>
    <row r="86" ht="18.75" customHeight="1">
      <c r="A86" s="152"/>
      <c r="B86" s="162">
        <f t="shared" si="6"/>
        <v>44538.65</v>
      </c>
      <c r="C86" s="163">
        <f>C85</f>
        <v>45199</v>
      </c>
      <c r="D86" s="164" t="s">
        <v>39</v>
      </c>
      <c r="E86" s="165"/>
      <c r="F86" s="165"/>
      <c r="G86" s="165"/>
      <c r="H86" s="165"/>
      <c r="I86" s="165"/>
      <c r="J86" s="165"/>
      <c r="K86" s="165"/>
      <c r="L86" s="165"/>
      <c r="M86" s="165"/>
      <c r="N86" s="165"/>
      <c r="O86" s="165"/>
      <c r="P86" s="165"/>
      <c r="Q86" s="165"/>
      <c r="R86" s="165"/>
      <c r="S86" s="165"/>
      <c r="T86" s="165"/>
      <c r="U86" s="165"/>
      <c r="V86" s="165"/>
      <c r="W86" s="165"/>
      <c r="X86" s="165"/>
      <c r="Y86" s="165"/>
      <c r="Z86" s="166">
        <f>$B86*$N$8*$N$20</f>
        <v>20042.3925</v>
      </c>
      <c r="AA86" s="166">
        <f>($B86*$O$8*$N$20)+($B86*$N$8*$N$21)</f>
        <v>2226.9325</v>
      </c>
      <c r="AB86" s="166">
        <f>($B86*$P$8*$N$20)+($B86*$O$8*$N$21)+($B86*$N$8*$N$22)</f>
        <v>0</v>
      </c>
      <c r="AC86" s="166">
        <f>($B86*$Q$8*$N$20)+($B86*$P$8*$N$21)+($B86*AA$8*$N$22)</f>
        <v>0</v>
      </c>
      <c r="AD86" s="166">
        <f>($B86*$R$8*$N$20)+($B86*$Q$8*$N$21)+($B86*$P$8*$N$22)</f>
        <v>0</v>
      </c>
      <c r="AE86" s="166">
        <f>($B86*$S$8*$N$20)+($B86*$R$8*$N$21)+($B86*$Q$8*$N$22)</f>
        <v>0</v>
      </c>
      <c r="AF86" s="166">
        <f>($B86*$T$8*$N$20)+($B86*$S$8*$N$21)+($B86*$R$8*$N$22)</f>
        <v>20042.3925</v>
      </c>
      <c r="AG86" s="166">
        <f>($B86*$U$8*$N$20)+($B86*$T$8*$N$21)+($B86*$S$8*$N$22)</f>
        <v>2226.9325</v>
      </c>
      <c r="AH86" s="166">
        <f>($B86*$V$8*$N$20)+($B86*$U$8*$N$21)+($B86*$T$8*$N$22)</f>
        <v>0</v>
      </c>
      <c r="AI86" s="166">
        <f>($B86*$W$8*$N$20)+($B86*$V$8*$N$21)+($B86*$U$8*$N$22)</f>
        <v>0</v>
      </c>
      <c r="AJ86" s="166">
        <f>($B86*$X$8*$N$20)+($B86*$W$8*$N$21)+($B86*$V$8*$N$22)</f>
        <v>0</v>
      </c>
      <c r="AK86" s="166">
        <f>($B86*$Y$8*$N$20)+($B86*$X$8*$N$21)+($B86*$W$8*$N$22)</f>
        <v>0</v>
      </c>
      <c r="AL86" s="166">
        <f>($B86*$Z$8*$N$20)+($B86*$Y$8*$N$21)+($B86*$X$8*$N$22)</f>
        <v>0</v>
      </c>
      <c r="AM86" s="166">
        <f>($B86*$AA$8*$N$20)+($B86*$Z$8*$N$21)+($B86*$Y$8*$N$22)</f>
        <v>0</v>
      </c>
      <c r="AN86" s="166">
        <f>($B86*$AB$8*$N$20)+($B86*$AA$8*$N$21)+($B86*$Z$8*$N$22)</f>
        <v>0</v>
      </c>
      <c r="AO86" s="107"/>
      <c r="AP86" s="107"/>
      <c r="AQ86" s="107"/>
      <c r="AR86" s="107"/>
      <c r="AS86" s="107"/>
      <c r="AT86" s="107"/>
      <c r="AU86" s="107"/>
      <c r="AV86" s="107"/>
      <c r="AW86" s="107"/>
      <c r="AX86" s="107"/>
      <c r="AY86" s="107"/>
      <c r="AZ86" s="107"/>
      <c r="BA86" s="107"/>
    </row>
    <row r="87" ht="18.75" customHeight="1">
      <c r="A87" s="152"/>
      <c r="B87" s="162">
        <f t="shared" si="6"/>
        <v>89077.3</v>
      </c>
      <c r="C87" s="163">
        <f>C85</f>
        <v>45199</v>
      </c>
      <c r="D87" s="167" t="s">
        <v>40</v>
      </c>
      <c r="E87" s="166"/>
      <c r="F87" s="166"/>
      <c r="G87" s="166"/>
      <c r="H87" s="166"/>
      <c r="I87" s="166"/>
      <c r="J87" s="166"/>
      <c r="K87" s="166"/>
      <c r="L87" s="166"/>
      <c r="M87" s="166"/>
      <c r="N87" s="166"/>
      <c r="O87" s="166"/>
      <c r="P87" s="166"/>
      <c r="Q87" s="166"/>
      <c r="R87" s="166"/>
      <c r="S87" s="166"/>
      <c r="T87" s="166"/>
      <c r="U87" s="166"/>
      <c r="V87" s="166"/>
      <c r="W87" s="166"/>
      <c r="X87" s="166"/>
      <c r="Y87" s="166"/>
      <c r="Z87" s="166">
        <f>$B87*$N$9*$N$20</f>
        <v>20042.3925</v>
      </c>
      <c r="AA87" s="166">
        <f>($B87*$O$9*$N$20)+($B87*$N$9*$N$21)</f>
        <v>2226.9325</v>
      </c>
      <c r="AB87" s="166">
        <f>($B87*$P$9*$N$20)+($B87*$O$9*$N$21)+($B87*$N$9*$N$22)</f>
        <v>0</v>
      </c>
      <c r="AC87" s="166">
        <f>($B87*$Q$9*$N$20)+($B87*$P$9*$N$21)+($B87*AA$9*$N$22)</f>
        <v>20042.3925</v>
      </c>
      <c r="AD87" s="166">
        <f>($B87*$R$9*$N$20)+($B87*$Q$9*$N$21)+($B87*$P$9*$N$22)</f>
        <v>2226.9325</v>
      </c>
      <c r="AE87" s="166">
        <f>($B87*$S$9*$N$20)+($B87*$R$9*$N$21)+($B87*$Q$9*$N$22)</f>
        <v>0</v>
      </c>
      <c r="AF87" s="166">
        <f>($B87*$T$9*$N$20)+($B87*$S$9*$N$21)+($B87*$R$9*$N$22)</f>
        <v>20042.3925</v>
      </c>
      <c r="AG87" s="166">
        <f>($B87*$U$9*$N$20)+($B87*$T$9*$N$21)+($B87*$S$9*$N$22)</f>
        <v>2226.9325</v>
      </c>
      <c r="AH87" s="166">
        <f>($B87*$V$9*$N$20)+($B87*$U$9*$N$21)+($B87*$T$9*$N$22)</f>
        <v>0</v>
      </c>
      <c r="AI87" s="166">
        <f>($B87*$W$9*$N$20)+($B87*$V$9*$N$21)+($B87*$U$9*$N$22)</f>
        <v>20042.3925</v>
      </c>
      <c r="AJ87" s="166">
        <f>($B87*$X$9*$N$20)+($B87*$W$9*$N$21)+($B87*$V$9*$N$22)</f>
        <v>2226.9325</v>
      </c>
      <c r="AK87" s="166">
        <f>($B87*$Y$9*$N$20)+($B87*$X$9*$N$21)+($B87*$W$9*$N$22)</f>
        <v>0</v>
      </c>
      <c r="AL87" s="166">
        <f>($B87*$Z$9*$N$20)+($B87*$Y$9*$N$21)+($B87*$X$9*$N$22)</f>
        <v>0</v>
      </c>
      <c r="AM87" s="166">
        <f>($B87*$AA$9*$N$20)+($B87*$Z$9*$N$21)+($B87*$Y$9*$N$22)</f>
        <v>0</v>
      </c>
      <c r="AN87" s="166">
        <f>($B87*$AB$9*$N$20)+($B87*$AA$9*$N$21)+($B87*$Z$9*$N$22)</f>
        <v>0</v>
      </c>
      <c r="AO87" s="107"/>
      <c r="AP87" s="107"/>
      <c r="AQ87" s="107"/>
      <c r="AR87" s="107"/>
      <c r="AS87" s="107"/>
      <c r="AT87" s="107"/>
      <c r="AU87" s="107"/>
      <c r="AV87" s="107"/>
      <c r="AW87" s="107"/>
      <c r="AX87" s="107"/>
      <c r="AY87" s="107"/>
      <c r="AZ87" s="107"/>
      <c r="BA87" s="107"/>
    </row>
    <row r="88" ht="18.75" customHeight="1">
      <c r="A88" s="152"/>
      <c r="B88" s="168">
        <f t="shared" si="6"/>
        <v>44538.65</v>
      </c>
      <c r="C88" s="169">
        <f>C87</f>
        <v>45199</v>
      </c>
      <c r="D88" s="170" t="s">
        <v>36</v>
      </c>
      <c r="E88" s="171"/>
      <c r="F88" s="171"/>
      <c r="G88" s="171"/>
      <c r="H88" s="171"/>
      <c r="I88" s="171"/>
      <c r="J88" s="171"/>
      <c r="K88" s="171"/>
      <c r="L88" s="171"/>
      <c r="M88" s="171"/>
      <c r="N88" s="171"/>
      <c r="O88" s="171"/>
      <c r="P88" s="171"/>
      <c r="Q88" s="171"/>
      <c r="R88" s="171"/>
      <c r="S88" s="171"/>
      <c r="T88" s="171"/>
      <c r="U88" s="171"/>
      <c r="V88" s="171"/>
      <c r="W88" s="171"/>
      <c r="X88" s="171"/>
      <c r="Y88" s="171"/>
      <c r="Z88" s="171">
        <f>$B88*$N$10*$N$20</f>
        <v>3340.39875</v>
      </c>
      <c r="AA88" s="171">
        <f>($B88*$O$10*$N$20)+($B88*$N$10*$N$21)</f>
        <v>3711.554167</v>
      </c>
      <c r="AB88" s="171">
        <f>($B88*$P$10*$N$20)+($B88*$O$10*$N$21)+($B88*$N$10*$N$22)</f>
        <v>3711.554167</v>
      </c>
      <c r="AC88" s="171">
        <f>($B88*$Q$10*$N$20)+($B88*$P$10*$N$21)+($B88*AA$10*$N$22)</f>
        <v>3711.554167</v>
      </c>
      <c r="AD88" s="171">
        <f>($B88*$R$10*$N$20)+($B88*$Q$10*$N$21)+($B88*$P$10*$N$22)</f>
        <v>3711.554167</v>
      </c>
      <c r="AE88" s="171">
        <f>($B88*$S$10*$N$20)+($B88*$R$10*$N$21)+($B88*$Q$10*$N$22)</f>
        <v>3711.554167</v>
      </c>
      <c r="AF88" s="171">
        <f>($B88*$T$10*$N$20)+($B88*$S$10*$N$21)+($B88*$R$10*$N$22)</f>
        <v>3711.554167</v>
      </c>
      <c r="AG88" s="171">
        <f>($B88*$U$10*$N$20)+($B88*$T$10*$N$21)+($B88*$S$10*$N$22)</f>
        <v>3711.554167</v>
      </c>
      <c r="AH88" s="171">
        <f>($B88*$V$10*$N$20)+($B88*$U$10*$N$21)+($B88*$T$10*$N$22)</f>
        <v>3711.554167</v>
      </c>
      <c r="AI88" s="171">
        <f>($B88*$W$10*$N$20)+($B88*$V$10*$N$21)+($B88*$U$10*$N$22)</f>
        <v>3711.554167</v>
      </c>
      <c r="AJ88" s="171">
        <f>($B88*$X$10*$N$20)+($B88*$W$10*$N$21)+($B88*$V$10*$N$22)</f>
        <v>3711.554167</v>
      </c>
      <c r="AK88" s="171">
        <f>($B88*$Y$10*$N$20)+($B88*$X$10*$N$21)+($B88*$W$10*$N$22)</f>
        <v>3711.554167</v>
      </c>
      <c r="AL88" s="171">
        <f>($B88*$Z$10*$N$20)+($B88*$Y$10*$N$21)+($B88*$X$10*$N$22)</f>
        <v>371.1554167</v>
      </c>
      <c r="AM88" s="171">
        <f>($B88*$AA$10*$N$20)+($B88*$Z$10*$N$21)+($B88*$Y$10*$N$22)</f>
        <v>0</v>
      </c>
      <c r="AN88" s="171">
        <f>($B88*$AB$10*$N$20)+($B88*$AA$10*$N$21)+($B88*$Z$10*$N$22)</f>
        <v>0</v>
      </c>
      <c r="AO88" s="107"/>
      <c r="AP88" s="107"/>
      <c r="AQ88" s="107"/>
      <c r="AR88" s="107"/>
      <c r="AS88" s="107"/>
      <c r="AT88" s="107"/>
      <c r="AU88" s="107"/>
      <c r="AV88" s="107"/>
      <c r="AW88" s="107"/>
      <c r="AX88" s="107"/>
      <c r="AY88" s="107"/>
      <c r="AZ88" s="107"/>
      <c r="BA88" s="107"/>
    </row>
    <row r="89" ht="18.75" customHeight="1">
      <c r="A89" s="152"/>
      <c r="B89" s="158">
        <f t="shared" si="6"/>
        <v>881384.8</v>
      </c>
      <c r="C89" s="159">
        <f>eomonth(C88,1)</f>
        <v>45230</v>
      </c>
      <c r="D89" s="160" t="s">
        <v>37</v>
      </c>
      <c r="E89" s="161"/>
      <c r="F89" s="161"/>
      <c r="G89" s="161"/>
      <c r="H89" s="161"/>
      <c r="I89" s="161"/>
      <c r="J89" s="161"/>
      <c r="K89" s="161"/>
      <c r="L89" s="161"/>
      <c r="M89" s="161"/>
      <c r="N89" s="161"/>
      <c r="O89" s="161"/>
      <c r="P89" s="161"/>
      <c r="Q89" s="161"/>
      <c r="R89" s="161"/>
      <c r="S89" s="161"/>
      <c r="T89" s="161"/>
      <c r="U89" s="161"/>
      <c r="V89" s="161"/>
      <c r="W89" s="161"/>
      <c r="X89" s="161"/>
      <c r="Y89" s="161"/>
      <c r="Z89" s="161"/>
      <c r="AA89" s="161">
        <f>$B89*$N$7*$N$20</f>
        <v>793246.32</v>
      </c>
      <c r="AB89" s="161">
        <f>($B89*$O$7*$N$20)+($B89*$N$7*$N$21)</f>
        <v>88138.48</v>
      </c>
      <c r="AC89" s="161">
        <f>($B89*$P$7*$N$20)+($B89*$O$7*$N$21)+($B89*$N$7*$N$22)</f>
        <v>0</v>
      </c>
      <c r="AD89" s="161">
        <f>($B89*$Q$7*$N$20)+($B89*$P$7*$N$21)+($B89*AB$7*$N$22)</f>
        <v>0</v>
      </c>
      <c r="AE89" s="161">
        <f>($B89*$R$7*$N$20)+($B89*$Q$7*$N$21)+($B89*$P$7*$N$22)</f>
        <v>0</v>
      </c>
      <c r="AF89" s="161">
        <f>($B89*$S$7*$N$20)+($B89*$R$7*$N$21)+($B89*$Q$7*$N$22)</f>
        <v>0</v>
      </c>
      <c r="AG89" s="161">
        <f>($B89*$T$7*$N$20)+($B89*$S$7*$N$21)+($B89*$R$7*$N$22)</f>
        <v>0</v>
      </c>
      <c r="AH89" s="161">
        <f>($B89*$U$7*$N$20)+($B89*$T$7*$N$21)+($B89*$S$7*$N$22)</f>
        <v>0</v>
      </c>
      <c r="AI89" s="161">
        <f>($B89*$V$7*$N$20)+($B89*$U$7*$N$21)+($B89*$T$7*$N$22)</f>
        <v>0</v>
      </c>
      <c r="AJ89" s="161">
        <f>($B89*$W$7*$N$20)+($B89*$V$7*$N$21)+($B89*$U$7*$N$22)</f>
        <v>0</v>
      </c>
      <c r="AK89" s="161">
        <f>($B89*$X$7*$N$20)+($B89*$W$7*$N$21)+($B89*$V$7*$N$22)</f>
        <v>0</v>
      </c>
      <c r="AL89" s="161">
        <f>($B89*$Y$7*$N$20)+($B89*$X$7*$N$21)+($B89*$W$7*$N$22)</f>
        <v>0</v>
      </c>
      <c r="AM89" s="161">
        <f>($B89*$Z$7*$N$20)+($B89*$Y$7*$N$21)+($B89*$X$7*$N$22)</f>
        <v>0</v>
      </c>
      <c r="AN89" s="161">
        <f>($B89*$AA$7*$N$20)+($B89*$Z$7*$N$21)+($B89*$Y$7*$N$22)</f>
        <v>0</v>
      </c>
      <c r="AO89" s="107"/>
      <c r="AP89" s="107"/>
      <c r="AQ89" s="107"/>
      <c r="AR89" s="107"/>
      <c r="AS89" s="107"/>
      <c r="AT89" s="107"/>
      <c r="AU89" s="107"/>
      <c r="AV89" s="107"/>
      <c r="AW89" s="107"/>
      <c r="AX89" s="107"/>
      <c r="AY89" s="107"/>
      <c r="AZ89" s="107"/>
      <c r="BA89" s="107"/>
    </row>
    <row r="90" ht="18.75" customHeight="1">
      <c r="A90" s="152"/>
      <c r="B90" s="162">
        <f t="shared" si="6"/>
        <v>55086.55</v>
      </c>
      <c r="C90" s="163">
        <f>C89</f>
        <v>45230</v>
      </c>
      <c r="D90" s="164" t="s">
        <v>39</v>
      </c>
      <c r="E90" s="165"/>
      <c r="F90" s="165"/>
      <c r="G90" s="165"/>
      <c r="H90" s="165"/>
      <c r="I90" s="165"/>
      <c r="J90" s="165"/>
      <c r="K90" s="165"/>
      <c r="L90" s="165"/>
      <c r="M90" s="165"/>
      <c r="N90" s="165"/>
      <c r="O90" s="165"/>
      <c r="P90" s="165"/>
      <c r="Q90" s="165"/>
      <c r="R90" s="165"/>
      <c r="S90" s="165"/>
      <c r="T90" s="165"/>
      <c r="U90" s="165"/>
      <c r="V90" s="165"/>
      <c r="W90" s="165"/>
      <c r="X90" s="165"/>
      <c r="Y90" s="165"/>
      <c r="Z90" s="165"/>
      <c r="AA90" s="166">
        <f>$B90*$N$8*$N$20</f>
        <v>24788.9475</v>
      </c>
      <c r="AB90" s="166">
        <f>($B90*$O$8*$N$20)+($B90*$N$8*$N$21)</f>
        <v>2754.3275</v>
      </c>
      <c r="AC90" s="166">
        <f>($B90*$P$8*$N$20)+($B90*$O$8*$N$21)+($B90*$N$8*$N$22)</f>
        <v>0</v>
      </c>
      <c r="AD90" s="166">
        <f>($B90*$Q$8*$N$20)+($B90*$P$8*$N$21)+($B90*AB$8*$N$22)</f>
        <v>0</v>
      </c>
      <c r="AE90" s="166">
        <f>($B90*$R$8*$N$20)+($B90*$Q$8*$N$21)+($B90*$P$8*$N$22)</f>
        <v>0</v>
      </c>
      <c r="AF90" s="166">
        <f>($B90*$S$8*$N$20)+($B90*$R$8*$N$21)+($B90*$Q$8*$N$22)</f>
        <v>0</v>
      </c>
      <c r="AG90" s="166">
        <f>($B90*$T$8*$N$20)+($B90*$S$8*$N$21)+($B90*$R$8*$N$22)</f>
        <v>24788.9475</v>
      </c>
      <c r="AH90" s="166">
        <f>($B90*$U$8*$N$20)+($B90*$T$8*$N$21)+($B90*$S$8*$N$22)</f>
        <v>2754.3275</v>
      </c>
      <c r="AI90" s="166">
        <f>($B90*$V$8*$N$20)+($B90*$U$8*$N$21)+($B90*$T$8*$N$22)</f>
        <v>0</v>
      </c>
      <c r="AJ90" s="166">
        <f>($B90*$W$8*$N$20)+($B90*$V$8*$N$21)+($B90*$U$8*$N$22)</f>
        <v>0</v>
      </c>
      <c r="AK90" s="166">
        <f>($B90*$X$8*$N$20)+($B90*$W$8*$N$21)+($B90*$V$8*$N$22)</f>
        <v>0</v>
      </c>
      <c r="AL90" s="166">
        <f>($B90*$Y$8*$N$20)+($B90*$X$8*$N$21)+($B90*$W$8*$N$22)</f>
        <v>0</v>
      </c>
      <c r="AM90" s="166">
        <f>($B90*$Z$8*$N$20)+($B90*$Y$8*$N$21)+($B90*$X$8*$N$22)</f>
        <v>0</v>
      </c>
      <c r="AN90" s="166">
        <f>($B90*$AA$8*$N$20)+($B90*$Z$8*$N$21)+($B90*$Y$8*$N$22)</f>
        <v>0</v>
      </c>
      <c r="AO90" s="107"/>
      <c r="AP90" s="107"/>
      <c r="AQ90" s="107"/>
      <c r="AR90" s="107"/>
      <c r="AS90" s="107"/>
      <c r="AT90" s="107"/>
      <c r="AU90" s="107"/>
      <c r="AV90" s="107"/>
      <c r="AW90" s="107"/>
      <c r="AX90" s="107"/>
      <c r="AY90" s="107"/>
      <c r="AZ90" s="107"/>
      <c r="BA90" s="107"/>
    </row>
    <row r="91" ht="18.75" customHeight="1">
      <c r="A91" s="152"/>
      <c r="B91" s="162">
        <f t="shared" si="6"/>
        <v>110173.1</v>
      </c>
      <c r="C91" s="163">
        <f>C89</f>
        <v>45230</v>
      </c>
      <c r="D91" s="167" t="s">
        <v>40</v>
      </c>
      <c r="E91" s="166"/>
      <c r="F91" s="166"/>
      <c r="G91" s="166"/>
      <c r="H91" s="166"/>
      <c r="I91" s="166"/>
      <c r="J91" s="166"/>
      <c r="K91" s="166"/>
      <c r="L91" s="166"/>
      <c r="M91" s="166"/>
      <c r="N91" s="166"/>
      <c r="O91" s="166"/>
      <c r="P91" s="166"/>
      <c r="Q91" s="166"/>
      <c r="R91" s="166"/>
      <c r="S91" s="166"/>
      <c r="T91" s="166"/>
      <c r="U91" s="166"/>
      <c r="V91" s="166"/>
      <c r="W91" s="166"/>
      <c r="X91" s="166"/>
      <c r="Y91" s="166"/>
      <c r="Z91" s="166"/>
      <c r="AA91" s="166">
        <f>$B91*$N$9*$N$20</f>
        <v>24788.9475</v>
      </c>
      <c r="AB91" s="166">
        <f>($B91*$O$9*$N$20)+($B91*$N$9*$N$21)</f>
        <v>2754.3275</v>
      </c>
      <c r="AC91" s="166">
        <f>($B91*$P$9*$N$20)+($B91*$O$9*$N$21)+($B91*$N$9*$N$22)</f>
        <v>0</v>
      </c>
      <c r="AD91" s="166">
        <f>($B91*$Q$9*$N$20)+($B91*$P$9*$N$21)+($B91*AB$9*$N$22)</f>
        <v>24788.9475</v>
      </c>
      <c r="AE91" s="166">
        <f>($B91*$R$9*$N$20)+($B91*$Q$9*$N$21)+($B91*$P$9*$N$22)</f>
        <v>2754.3275</v>
      </c>
      <c r="AF91" s="166">
        <f>($B91*$S$9*$N$20)+($B91*$R$9*$N$21)+($B91*$Q$9*$N$22)</f>
        <v>0</v>
      </c>
      <c r="AG91" s="166">
        <f>($B91*$T$9*$N$20)+($B91*$S$9*$N$21)+($B91*$R$9*$N$22)</f>
        <v>24788.9475</v>
      </c>
      <c r="AH91" s="166">
        <f>($B91*$U$9*$N$20)+($B91*$T$9*$N$21)+($B91*$S$9*$N$22)</f>
        <v>2754.3275</v>
      </c>
      <c r="AI91" s="166">
        <f>($B91*$V$9*$N$20)+($B91*$U$9*$N$21)+($B91*$T$9*$N$22)</f>
        <v>0</v>
      </c>
      <c r="AJ91" s="166">
        <f>($B91*$W$9*$N$20)+($B91*$V$9*$N$21)+($B91*$U$9*$N$22)</f>
        <v>24788.9475</v>
      </c>
      <c r="AK91" s="166">
        <f>($B91*$X$9*$N$20)+($B91*$W$9*$N$21)+($B91*$V$9*$N$22)</f>
        <v>2754.3275</v>
      </c>
      <c r="AL91" s="166">
        <f>($B91*$Y$9*$N$20)+($B91*$X$9*$N$21)+($B91*$W$9*$N$22)</f>
        <v>0</v>
      </c>
      <c r="AM91" s="166">
        <f>($B91*$Z$9*$N$20)+($B91*$Y$9*$N$21)+($B91*$X$9*$N$22)</f>
        <v>0</v>
      </c>
      <c r="AN91" s="166">
        <f>($B91*$AA$9*$N$20)+($B91*$Z$9*$N$21)+($B91*$Y$9*$N$22)</f>
        <v>0</v>
      </c>
      <c r="AO91" s="107"/>
      <c r="AP91" s="107"/>
      <c r="AQ91" s="107"/>
      <c r="AR91" s="107"/>
      <c r="AS91" s="107"/>
      <c r="AT91" s="107"/>
      <c r="AU91" s="107"/>
      <c r="AV91" s="107"/>
      <c r="AW91" s="107"/>
      <c r="AX91" s="107"/>
      <c r="AY91" s="107"/>
      <c r="AZ91" s="107"/>
      <c r="BA91" s="107"/>
    </row>
    <row r="92" ht="18.75" customHeight="1">
      <c r="A92" s="152"/>
      <c r="B92" s="168">
        <f t="shared" si="6"/>
        <v>55086.55</v>
      </c>
      <c r="C92" s="169">
        <f>C91</f>
        <v>45230</v>
      </c>
      <c r="D92" s="170" t="s">
        <v>36</v>
      </c>
      <c r="E92" s="171"/>
      <c r="F92" s="171"/>
      <c r="G92" s="171"/>
      <c r="H92" s="171"/>
      <c r="I92" s="171"/>
      <c r="J92" s="171"/>
      <c r="K92" s="171"/>
      <c r="L92" s="171"/>
      <c r="M92" s="171"/>
      <c r="N92" s="171"/>
      <c r="O92" s="171"/>
      <c r="P92" s="171"/>
      <c r="Q92" s="171"/>
      <c r="R92" s="171"/>
      <c r="S92" s="171"/>
      <c r="T92" s="171"/>
      <c r="U92" s="171"/>
      <c r="V92" s="171"/>
      <c r="W92" s="171"/>
      <c r="X92" s="171"/>
      <c r="Y92" s="171"/>
      <c r="Z92" s="171"/>
      <c r="AA92" s="171">
        <f>$B92*$N$10*$N$20</f>
        <v>4131.49125</v>
      </c>
      <c r="AB92" s="171">
        <f>($B92*$O$10*$N$20)+($B92*$N$10*$N$21)</f>
        <v>4590.545833</v>
      </c>
      <c r="AC92" s="171">
        <f>($B92*$P$10*$N$20)+($B92*$O$10*$N$21)+($B92*$N$10*$N$22)</f>
        <v>4590.545833</v>
      </c>
      <c r="AD92" s="171">
        <f>($B92*$Q$10*$N$20)+($B92*$P$10*$N$21)+($B92*AB$10*$N$22)</f>
        <v>4590.545833</v>
      </c>
      <c r="AE92" s="171">
        <f>($B92*$R$10*$N$20)+($B92*$Q$10*$N$21)+($B92*$P$10*$N$22)</f>
        <v>4590.545833</v>
      </c>
      <c r="AF92" s="171">
        <f>($B92*$S$10*$N$20)+($B92*$R$10*$N$21)+($B92*$Q$10*$N$22)</f>
        <v>4590.545833</v>
      </c>
      <c r="AG92" s="171">
        <f>($B92*$T$10*$N$20)+($B92*$S$10*$N$21)+($B92*$R$10*$N$22)</f>
        <v>4590.545833</v>
      </c>
      <c r="AH92" s="171">
        <f>($B92*$U$10*$N$20)+($B92*$T$10*$N$21)+($B92*$S$10*$N$22)</f>
        <v>4590.545833</v>
      </c>
      <c r="AI92" s="171">
        <f>($B92*$V$10*$N$20)+($B92*$U$10*$N$21)+($B92*$T$10*$N$22)</f>
        <v>4590.545833</v>
      </c>
      <c r="AJ92" s="171">
        <f>($B92*$W$10*$N$20)+($B92*$V$10*$N$21)+($B92*$U$10*$N$22)</f>
        <v>4590.545833</v>
      </c>
      <c r="AK92" s="171">
        <f>($B92*$X$10*$N$20)+($B92*$W$10*$N$21)+($B92*$V$10*$N$22)</f>
        <v>4590.545833</v>
      </c>
      <c r="AL92" s="171">
        <f>($B92*$Y$10*$N$20)+($B92*$X$10*$N$21)+($B92*$W$10*$N$22)</f>
        <v>4590.545833</v>
      </c>
      <c r="AM92" s="171">
        <f>($B92*$Z$10*$N$20)+($B92*$Y$10*$N$21)+($B92*$X$10*$N$22)</f>
        <v>459.0545833</v>
      </c>
      <c r="AN92" s="171">
        <f>($B92*$AA$10*$N$20)+($B92*$Z$10*$N$21)+($B92*$Y$10*$N$22)</f>
        <v>0</v>
      </c>
      <c r="AO92" s="107"/>
      <c r="AP92" s="107"/>
      <c r="AQ92" s="107"/>
      <c r="AR92" s="107"/>
      <c r="AS92" s="107"/>
      <c r="AT92" s="107"/>
      <c r="AU92" s="107"/>
      <c r="AV92" s="107"/>
      <c r="AW92" s="107"/>
      <c r="AX92" s="107"/>
      <c r="AY92" s="107"/>
      <c r="AZ92" s="107"/>
      <c r="BA92" s="107"/>
    </row>
    <row r="93" ht="18.75" customHeight="1">
      <c r="A93" s="152"/>
      <c r="B93" s="158">
        <f t="shared" si="6"/>
        <v>878468.8</v>
      </c>
      <c r="C93" s="159">
        <f>eomonth(C92,1)</f>
        <v>45260</v>
      </c>
      <c r="D93" s="160" t="s">
        <v>37</v>
      </c>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f>$B93*$N$7*$N$20</f>
        <v>790621.92</v>
      </c>
      <c r="AC93" s="161">
        <f>($B93*$O$7*$N$20)+($B93*$N$7*$N$21)</f>
        <v>87846.88</v>
      </c>
      <c r="AD93" s="161">
        <f>($B93*$P$7*$N$20)+($B93*$O$7*$N$21)+($B93*$N$7*$N$22)</f>
        <v>0</v>
      </c>
      <c r="AE93" s="161">
        <f>($B93*$Q$7*$N$20)+($B93*$P$7*$N$21)+($B93*AC$7*$N$22)</f>
        <v>0</v>
      </c>
      <c r="AF93" s="161">
        <f>($B93*$R$7*$N$20)+($B93*$Q$7*$N$21)+($B93*$P$7*$N$22)</f>
        <v>0</v>
      </c>
      <c r="AG93" s="161">
        <f>($B93*$S$7*$N$20)+($B93*$R$7*$N$21)+($B93*$Q$7*$N$22)</f>
        <v>0</v>
      </c>
      <c r="AH93" s="161">
        <f>($B93*$T$7*$N$20)+($B93*$S$7*$N$21)+($B93*$R$7*$N$22)</f>
        <v>0</v>
      </c>
      <c r="AI93" s="161">
        <f>($B93*$U$7*$N$20)+($B93*$T$7*$N$21)+($B93*$S$7*$N$22)</f>
        <v>0</v>
      </c>
      <c r="AJ93" s="161">
        <f>($B93*$V$7*$N$20)+($B93*$U$7*$N$21)+($B93*$T$7*$N$22)</f>
        <v>0</v>
      </c>
      <c r="AK93" s="161">
        <f>($B93*$W$7*$N$20)+($B93*$V$7*$N$21)+($B93*$U$7*$N$22)</f>
        <v>0</v>
      </c>
      <c r="AL93" s="161">
        <f>($B93*$X$7*$N$20)+($B93*$W$7*$N$21)+($B93*$V$7*$N$22)</f>
        <v>0</v>
      </c>
      <c r="AM93" s="161">
        <f>($B93*$Y$7*$N$20)+($B93*$X$7*$N$21)+($B93*$W$7*$N$22)</f>
        <v>0</v>
      </c>
      <c r="AN93" s="161">
        <f>($B93*$Z$7*$N$20)+($B93*$Y$7*$N$21)+($B93*$X$7*$N$22)</f>
        <v>0</v>
      </c>
      <c r="AO93" s="107"/>
      <c r="AP93" s="107"/>
      <c r="AQ93" s="107"/>
      <c r="AR93" s="107"/>
      <c r="AS93" s="107"/>
      <c r="AT93" s="107"/>
      <c r="AU93" s="107"/>
      <c r="AV93" s="107"/>
      <c r="AW93" s="107"/>
      <c r="AX93" s="107"/>
      <c r="AY93" s="107"/>
      <c r="AZ93" s="107"/>
      <c r="BA93" s="107"/>
    </row>
    <row r="94" ht="18.75" customHeight="1">
      <c r="A94" s="152"/>
      <c r="B94" s="162">
        <f t="shared" si="6"/>
        <v>54904.3</v>
      </c>
      <c r="C94" s="163">
        <f>C93</f>
        <v>45260</v>
      </c>
      <c r="D94" s="164" t="s">
        <v>39</v>
      </c>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6">
        <f>$B94*$N$8*$N$20</f>
        <v>24706.935</v>
      </c>
      <c r="AC94" s="166">
        <f>($B94*$O$8*$N$20)+($B94*$N$8*$N$21)</f>
        <v>2745.215</v>
      </c>
      <c r="AD94" s="166">
        <f>($B94*$P$8*$N$20)+($B94*$O$8*$N$21)+($B94*$N$8*$N$22)</f>
        <v>0</v>
      </c>
      <c r="AE94" s="166">
        <f>($B94*$Q$8*$N$20)+($B94*$P$8*$N$21)+($B94*AC$8*$N$22)</f>
        <v>0</v>
      </c>
      <c r="AF94" s="166">
        <f>($B94*$R$8*$N$20)+($B94*$Q$8*$N$21)+($B94*$P$8*$N$22)</f>
        <v>0</v>
      </c>
      <c r="AG94" s="166">
        <f>($B94*$S$8*$N$20)+($B94*$R$8*$N$21)+($B94*$Q$8*$N$22)</f>
        <v>0</v>
      </c>
      <c r="AH94" s="166">
        <f>($B94*$T$8*$N$20)+($B94*$S$8*$N$21)+($B94*$R$8*$N$22)</f>
        <v>24706.935</v>
      </c>
      <c r="AI94" s="166">
        <f>($B94*$U$8*$N$20)+($B94*$T$8*$N$21)+($B94*$S$8*$N$22)</f>
        <v>2745.215</v>
      </c>
      <c r="AJ94" s="166">
        <f>($B94*$V$8*$N$20)+($B94*$U$8*$N$21)+($B94*$T$8*$N$22)</f>
        <v>0</v>
      </c>
      <c r="AK94" s="166">
        <f>($B94*$W$8*$N$20)+($B94*$V$8*$N$21)+($B94*$U$8*$N$22)</f>
        <v>0</v>
      </c>
      <c r="AL94" s="166">
        <f>($B94*$X$8*$N$20)+($B94*$W$8*$N$21)+($B94*$V$8*$N$22)</f>
        <v>0</v>
      </c>
      <c r="AM94" s="166">
        <f>($B94*$Y$8*$N$20)+($B94*$X$8*$N$21)+($B94*$W$8*$N$22)</f>
        <v>0</v>
      </c>
      <c r="AN94" s="166">
        <f>($B94*$Z$8*$N$20)+($B94*$Y$8*$N$21)+($B94*$X$8*$N$22)</f>
        <v>0</v>
      </c>
      <c r="AO94" s="107"/>
      <c r="AP94" s="107"/>
      <c r="AQ94" s="107"/>
      <c r="AR94" s="107"/>
      <c r="AS94" s="107"/>
      <c r="AT94" s="107"/>
      <c r="AU94" s="107"/>
      <c r="AV94" s="107"/>
      <c r="AW94" s="107"/>
      <c r="AX94" s="107"/>
      <c r="AY94" s="107"/>
      <c r="AZ94" s="107"/>
      <c r="BA94" s="107"/>
    </row>
    <row r="95" ht="18.75" customHeight="1">
      <c r="A95" s="152"/>
      <c r="B95" s="162">
        <f t="shared" si="6"/>
        <v>109808.6</v>
      </c>
      <c r="C95" s="163">
        <f>C93</f>
        <v>45260</v>
      </c>
      <c r="D95" s="167" t="s">
        <v>40</v>
      </c>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f>$B95*$N$9*$N$20</f>
        <v>24706.935</v>
      </c>
      <c r="AC95" s="166">
        <f>($B95*$O$9*$N$20)+($B95*$N$9*$N$21)</f>
        <v>2745.215</v>
      </c>
      <c r="AD95" s="166">
        <f>($B95*$P$9*$N$20)+($B95*$O$9*$N$21)+($B95*$N$9*$N$22)</f>
        <v>0</v>
      </c>
      <c r="AE95" s="166">
        <f>($B95*$Q$9*$N$20)+($B95*$P$9*$N$21)+($B95*AC$9*$N$22)</f>
        <v>24706.935</v>
      </c>
      <c r="AF95" s="166">
        <f>($B95*$R$9*$N$20)+($B95*$Q$9*$N$21)+($B95*$P$9*$N$22)</f>
        <v>2745.215</v>
      </c>
      <c r="AG95" s="166">
        <f>($B95*$S$9*$N$20)+($B95*$R$9*$N$21)+($B95*$Q$9*$N$22)</f>
        <v>0</v>
      </c>
      <c r="AH95" s="166">
        <f>($B95*$T$9*$N$20)+($B95*$S$9*$N$21)+($B95*$R$9*$N$22)</f>
        <v>24706.935</v>
      </c>
      <c r="AI95" s="166">
        <f>($B95*$U$9*$N$20)+($B95*$T$9*$N$21)+($B95*$S$9*$N$22)</f>
        <v>2745.215</v>
      </c>
      <c r="AJ95" s="166">
        <f>($B95*$V$9*$N$20)+($B95*$U$9*$N$21)+($B95*$T$9*$N$22)</f>
        <v>0</v>
      </c>
      <c r="AK95" s="166">
        <f>($B95*$W$9*$N$20)+($B95*$V$9*$N$21)+($B95*$U$9*$N$22)</f>
        <v>24706.935</v>
      </c>
      <c r="AL95" s="166">
        <f>($B95*$X$9*$N$20)+($B95*$W$9*$N$21)+($B95*$V$9*$N$22)</f>
        <v>2745.215</v>
      </c>
      <c r="AM95" s="166">
        <f>($B95*$Y$9*$N$20)+($B95*$X$9*$N$21)+($B95*$W$9*$N$22)</f>
        <v>0</v>
      </c>
      <c r="AN95" s="166">
        <f>($B95*$Z$9*$N$20)+($B95*$Y$9*$N$21)+($B95*$X$9*$N$22)</f>
        <v>0</v>
      </c>
      <c r="AO95" s="107"/>
      <c r="AP95" s="107"/>
      <c r="AQ95" s="107"/>
      <c r="AR95" s="107"/>
      <c r="AS95" s="107"/>
      <c r="AT95" s="107"/>
      <c r="AU95" s="107"/>
      <c r="AV95" s="107"/>
      <c r="AW95" s="107"/>
      <c r="AX95" s="107"/>
      <c r="AY95" s="107"/>
      <c r="AZ95" s="107"/>
      <c r="BA95" s="107"/>
    </row>
    <row r="96" ht="18.75" customHeight="1">
      <c r="A96" s="152"/>
      <c r="B96" s="168">
        <f t="shared" si="6"/>
        <v>54904.3</v>
      </c>
      <c r="C96" s="169">
        <f>C95</f>
        <v>45260</v>
      </c>
      <c r="D96" s="170" t="s">
        <v>36</v>
      </c>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f>$B96*$N$10*$N$20</f>
        <v>4117.8225</v>
      </c>
      <c r="AC96" s="171">
        <f>($B96*$O$10*$N$20)+($B96*$N$10*$N$21)</f>
        <v>4575.358333</v>
      </c>
      <c r="AD96" s="171">
        <f>($B96*$P$10*$N$20)+($B96*$O$10*$N$21)+($B96*$N$10*$N$22)</f>
        <v>4575.358333</v>
      </c>
      <c r="AE96" s="171">
        <f>($B96*$Q$10*$N$20)+($B96*$P$10*$N$21)+($B96*AC$10*$N$22)</f>
        <v>4575.358333</v>
      </c>
      <c r="AF96" s="171">
        <f>($B96*$R$10*$N$20)+($B96*$Q$10*$N$21)+($B96*$P$10*$N$22)</f>
        <v>4575.358333</v>
      </c>
      <c r="AG96" s="171">
        <f>($B96*$S$10*$N$20)+($B96*$R$10*$N$21)+($B96*$Q$10*$N$22)</f>
        <v>4575.358333</v>
      </c>
      <c r="AH96" s="171">
        <f>($B96*$T$10*$N$20)+($B96*$S$10*$N$21)+($B96*$R$10*$N$22)</f>
        <v>4575.358333</v>
      </c>
      <c r="AI96" s="171">
        <f>($B96*$U$10*$N$20)+($B96*$T$10*$N$21)+($B96*$S$10*$N$22)</f>
        <v>4575.358333</v>
      </c>
      <c r="AJ96" s="171">
        <f>($B96*$V$10*$N$20)+($B96*$U$10*$N$21)+($B96*$T$10*$N$22)</f>
        <v>4575.358333</v>
      </c>
      <c r="AK96" s="171">
        <f>($B96*$W$10*$N$20)+($B96*$V$10*$N$21)+($B96*$U$10*$N$22)</f>
        <v>4575.358333</v>
      </c>
      <c r="AL96" s="171">
        <f>($B96*$X$10*$N$20)+($B96*$W$10*$N$21)+($B96*$V$10*$N$22)</f>
        <v>4575.358333</v>
      </c>
      <c r="AM96" s="171">
        <f>($B96*$Y$10*$N$20)+($B96*$X$10*$N$21)+($B96*$W$10*$N$22)</f>
        <v>4575.358333</v>
      </c>
      <c r="AN96" s="171">
        <f>($B96*$Z$10*$N$20)+($B96*$Y$10*$N$21)+($B96*$X$10*$N$22)</f>
        <v>457.5358333</v>
      </c>
      <c r="AO96" s="107"/>
      <c r="AP96" s="107"/>
      <c r="AQ96" s="107"/>
      <c r="AR96" s="107"/>
      <c r="AS96" s="107"/>
      <c r="AT96" s="107"/>
      <c r="AU96" s="107"/>
      <c r="AV96" s="107"/>
      <c r="AW96" s="107"/>
      <c r="AX96" s="107"/>
      <c r="AY96" s="107"/>
      <c r="AZ96" s="107"/>
      <c r="BA96" s="107"/>
    </row>
    <row r="97" ht="18.75" customHeight="1">
      <c r="A97" s="152"/>
      <c r="B97" s="158">
        <f t="shared" si="6"/>
        <v>510490.4</v>
      </c>
      <c r="C97" s="159">
        <f>eomonth(C96,1)</f>
        <v>45291</v>
      </c>
      <c r="D97" s="160" t="s">
        <v>37</v>
      </c>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f>$B97*$N$7*$N$20</f>
        <v>459441.36</v>
      </c>
      <c r="AD97" s="161">
        <f>($B97*$O$7*$N$20)+($B97*$N$7*$N$21)</f>
        <v>51049.04</v>
      </c>
      <c r="AE97" s="161">
        <f>($B97*$P$7*$N$20)+($B97*$O$7*$N$21)+($B97*$N$7*$N$22)</f>
        <v>0</v>
      </c>
      <c r="AF97" s="161">
        <f>($B97*$Q$7*$N$20)+($B97*$P$7*$N$21)+($B97*AD$7*$N$22)</f>
        <v>0</v>
      </c>
      <c r="AG97" s="161">
        <f>($B97*$R$7*$N$20)+($B97*$Q$7*$N$21)+($B97*$P$7*$N$22)</f>
        <v>0</v>
      </c>
      <c r="AH97" s="161">
        <f>($B97*$S$7*$N$20)+($B97*$R$7*$N$21)+($B97*$Q$7*$N$22)</f>
        <v>0</v>
      </c>
      <c r="AI97" s="161">
        <f>($B97*$T$7*$N$20)+($B97*$S$7*$N$21)+($B97*$R$7*$N$22)</f>
        <v>0</v>
      </c>
      <c r="AJ97" s="161">
        <f>($B97*$U$7*$N$20)+($B97*$T$7*$N$21)+($B97*$S$7*$N$22)</f>
        <v>0</v>
      </c>
      <c r="AK97" s="161">
        <f>($B97*$V$7*$N$20)+($B97*$U$7*$N$21)+($B97*$T$7*$N$22)</f>
        <v>0</v>
      </c>
      <c r="AL97" s="161">
        <f>($B97*$W$7*$N$20)+($B97*$V$7*$N$21)+($B97*$U$7*$N$22)</f>
        <v>0</v>
      </c>
      <c r="AM97" s="161">
        <f>($B97*$X$7*$N$20)+($B97*$W$7*$N$21)+($B97*$V$7*$N$22)</f>
        <v>0</v>
      </c>
      <c r="AN97" s="161">
        <f>($B97*$Y$7*$N$20)+($B97*$X$7*$N$21)+($B97*$W$7*$N$22)</f>
        <v>0</v>
      </c>
      <c r="AO97" s="107"/>
      <c r="AP97" s="107"/>
      <c r="AQ97" s="107"/>
      <c r="AR97" s="107"/>
      <c r="AS97" s="107"/>
      <c r="AT97" s="107"/>
      <c r="AU97" s="107"/>
      <c r="AV97" s="107"/>
      <c r="AW97" s="107"/>
      <c r="AX97" s="107"/>
      <c r="AY97" s="107"/>
      <c r="AZ97" s="107"/>
      <c r="BA97" s="107"/>
    </row>
    <row r="98" ht="18.75" customHeight="1">
      <c r="A98" s="152"/>
      <c r="B98" s="162">
        <f t="shared" si="6"/>
        <v>31905.65</v>
      </c>
      <c r="C98" s="163">
        <f>C97</f>
        <v>45291</v>
      </c>
      <c r="D98" s="164" t="s">
        <v>39</v>
      </c>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6">
        <f>$B98*$N$8*$N$20</f>
        <v>14357.5425</v>
      </c>
      <c r="AD98" s="166">
        <f>($B98*$O$8*$N$20)+($B98*$N$8*$N$21)</f>
        <v>1595.2825</v>
      </c>
      <c r="AE98" s="166">
        <f>($B98*$P$8*$N$20)+($B98*$O$8*$N$21)+($B98*$N$8*$N$22)</f>
        <v>0</v>
      </c>
      <c r="AF98" s="166">
        <f>($B98*$Q$8*$N$20)+($B98*$P$8*$N$21)+($B98*AD$8*$N$22)</f>
        <v>0</v>
      </c>
      <c r="AG98" s="166">
        <f>($B98*$R$8*$N$20)+($B98*$Q$8*$N$21)+($B98*$P$8*$N$22)</f>
        <v>0</v>
      </c>
      <c r="AH98" s="166">
        <f>($B98*$S$8*$N$20)+($B98*$R$8*$N$21)+($B98*$Q$8*$N$22)</f>
        <v>0</v>
      </c>
      <c r="AI98" s="166">
        <f>($B98*$T$8*$N$20)+($B98*$S$8*$N$21)+($B98*$R$8*$N$22)</f>
        <v>14357.5425</v>
      </c>
      <c r="AJ98" s="166">
        <f>($B98*$U$8*$N$20)+($B98*$T$8*$N$21)+($B98*$S$8*$N$22)</f>
        <v>1595.2825</v>
      </c>
      <c r="AK98" s="166">
        <f>($B98*$V$8*$N$20)+($B98*$U$8*$N$21)+($B98*$T$8*$N$22)</f>
        <v>0</v>
      </c>
      <c r="AL98" s="166">
        <f>($B98*$W$8*$N$20)+($B98*$V$8*$N$21)+($B98*$U$8*$N$22)</f>
        <v>0</v>
      </c>
      <c r="AM98" s="166">
        <f>($B98*$X$8*$N$20)+($B98*$W$8*$N$21)+($B98*$V$8*$N$22)</f>
        <v>0</v>
      </c>
      <c r="AN98" s="166">
        <f>($B98*$Y$8*$N$20)+($B98*$X$8*$N$21)+($B98*$W$8*$N$22)</f>
        <v>0</v>
      </c>
      <c r="AO98" s="107"/>
      <c r="AP98" s="107"/>
      <c r="AQ98" s="107"/>
      <c r="AR98" s="107"/>
      <c r="AS98" s="107"/>
      <c r="AT98" s="107"/>
      <c r="AU98" s="107"/>
      <c r="AV98" s="107"/>
      <c r="AW98" s="107"/>
      <c r="AX98" s="107"/>
      <c r="AY98" s="107"/>
      <c r="AZ98" s="107"/>
      <c r="BA98" s="107"/>
    </row>
    <row r="99" ht="18.75" customHeight="1">
      <c r="A99" s="152"/>
      <c r="B99" s="162">
        <f t="shared" si="6"/>
        <v>63811.3</v>
      </c>
      <c r="C99" s="163">
        <f>C97</f>
        <v>45291</v>
      </c>
      <c r="D99" s="167" t="s">
        <v>40</v>
      </c>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f>$B99*$N$9*$N$20</f>
        <v>14357.5425</v>
      </c>
      <c r="AD99" s="166">
        <f>($B99*$O$9*$N$20)+($B99*$N$9*$N$21)</f>
        <v>1595.2825</v>
      </c>
      <c r="AE99" s="166">
        <f>($B99*$P$9*$N$20)+($B99*$O$9*$N$21)+($B99*$N$9*$N$22)</f>
        <v>0</v>
      </c>
      <c r="AF99" s="166">
        <f>($B99*$Q$9*$N$20)+($B99*$P$9*$N$21)+($B99*AD$9*$N$22)</f>
        <v>14357.5425</v>
      </c>
      <c r="AG99" s="166">
        <f>($B99*$R$9*$N$20)+($B99*$Q$9*$N$21)+($B99*$P$9*$N$22)</f>
        <v>1595.2825</v>
      </c>
      <c r="AH99" s="166">
        <f>($B99*$S$9*$N$20)+($B99*$R$9*$N$21)+($B99*$Q$9*$N$22)</f>
        <v>0</v>
      </c>
      <c r="AI99" s="166">
        <f>($B99*$T$9*$N$20)+($B99*$S$9*$N$21)+($B99*$R$9*$N$22)</f>
        <v>14357.5425</v>
      </c>
      <c r="AJ99" s="166">
        <f>($B99*$U$9*$N$20)+($B99*$T$9*$N$21)+($B99*$S$9*$N$22)</f>
        <v>1595.2825</v>
      </c>
      <c r="AK99" s="166">
        <f>($B99*$V$9*$N$20)+($B99*$U$9*$N$21)+($B99*$T$9*$N$22)</f>
        <v>0</v>
      </c>
      <c r="AL99" s="166">
        <f>($B99*$W$9*$N$20)+($B99*$V$9*$N$21)+($B99*$U$9*$N$22)</f>
        <v>14357.5425</v>
      </c>
      <c r="AM99" s="166">
        <f>($B99*$X$9*$N$20)+($B99*$W$9*$N$21)+($B99*$V$9*$N$22)</f>
        <v>1595.2825</v>
      </c>
      <c r="AN99" s="166">
        <f>($B99*$Y$9*$N$20)+($B99*$X$9*$N$21)+($B99*$W$9*$N$22)</f>
        <v>0</v>
      </c>
      <c r="AO99" s="107"/>
      <c r="AP99" s="107"/>
      <c r="AQ99" s="107"/>
      <c r="AR99" s="107"/>
      <c r="AS99" s="107"/>
      <c r="AT99" s="107"/>
      <c r="AU99" s="107"/>
      <c r="AV99" s="107"/>
      <c r="AW99" s="107"/>
      <c r="AX99" s="107"/>
      <c r="AY99" s="107"/>
      <c r="AZ99" s="107"/>
      <c r="BA99" s="107"/>
    </row>
    <row r="100" ht="18.75" customHeight="1">
      <c r="A100" s="152"/>
      <c r="B100" s="168">
        <f t="shared" si="6"/>
        <v>31905.65</v>
      </c>
      <c r="C100" s="169">
        <f>C99</f>
        <v>45291</v>
      </c>
      <c r="D100" s="170" t="s">
        <v>36</v>
      </c>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f>$B100*$N$10*$N$20</f>
        <v>2392.92375</v>
      </c>
      <c r="AD100" s="171">
        <f>($B100*$O$10*$N$20)+($B100*$N$10*$N$21)</f>
        <v>2658.804167</v>
      </c>
      <c r="AE100" s="171">
        <f>($B100*$P$10*$N$20)+($B100*$O$10*$N$21)+($B100*$N$10*$N$22)</f>
        <v>2658.804167</v>
      </c>
      <c r="AF100" s="171">
        <f>($B100*$Q$10*$N$20)+($B100*$P$10*$N$21)+($B100*AD$10*$N$22)</f>
        <v>2658.804167</v>
      </c>
      <c r="AG100" s="171">
        <f>($B100*$R$10*$N$20)+($B100*$Q$10*$N$21)+($B100*$P$10*$N$22)</f>
        <v>2658.804167</v>
      </c>
      <c r="AH100" s="171">
        <f>($B100*$S$10*$N$20)+($B100*$R$10*$N$21)+($B100*$Q$10*$N$22)</f>
        <v>2658.804167</v>
      </c>
      <c r="AI100" s="171">
        <f>($B100*$T$10*$N$20)+($B100*$S$10*$N$21)+($B100*$R$10*$N$22)</f>
        <v>2658.804167</v>
      </c>
      <c r="AJ100" s="171">
        <f>($B100*$U$10*$N$20)+($B100*$T$10*$N$21)+($B100*$S$10*$N$22)</f>
        <v>2658.804167</v>
      </c>
      <c r="AK100" s="171">
        <f>($B100*$V$10*$N$20)+($B100*$U$10*$N$21)+($B100*$T$10*$N$22)</f>
        <v>2658.804167</v>
      </c>
      <c r="AL100" s="171">
        <f>($B100*$W$10*$N$20)+($B100*$V$10*$N$21)+($B100*$U$10*$N$22)</f>
        <v>2658.804167</v>
      </c>
      <c r="AM100" s="171">
        <f>($B100*$X$10*$N$20)+($B100*$W$10*$N$21)+($B100*$V$10*$N$22)</f>
        <v>2658.804167</v>
      </c>
      <c r="AN100" s="171">
        <f>($B100*$Y$10*$N$20)+($B100*$X$10*$N$21)+($B100*$W$10*$N$22)</f>
        <v>2658.804167</v>
      </c>
      <c r="AO100" s="107"/>
      <c r="AP100" s="107"/>
      <c r="AQ100" s="107"/>
      <c r="AR100" s="107"/>
      <c r="AS100" s="107"/>
      <c r="AT100" s="107"/>
      <c r="AU100" s="107"/>
      <c r="AV100" s="107"/>
      <c r="AW100" s="107"/>
      <c r="AX100" s="107"/>
      <c r="AY100" s="107"/>
      <c r="AZ100" s="107"/>
      <c r="BA100" s="107"/>
    </row>
    <row r="101" ht="18.75" customHeight="1">
      <c r="A101" s="152"/>
      <c r="B101" s="158">
        <f t="shared" si="6"/>
        <v>518804</v>
      </c>
      <c r="C101" s="159">
        <f>eomonth(C100,1)</f>
        <v>45322</v>
      </c>
      <c r="D101" s="160" t="s">
        <v>37</v>
      </c>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f>$B101*$N$7*$N$20</f>
        <v>466923.6</v>
      </c>
      <c r="AE101" s="161">
        <f>($B101*$O$7*$N$20)+($B101*$N$7*$N$21)</f>
        <v>51880.4</v>
      </c>
      <c r="AF101" s="161">
        <f>($B101*$P$7*$N$20)+($B101*$O$7*$N$21)+($B101*$N$7*$N$22)</f>
        <v>0</v>
      </c>
      <c r="AG101" s="161">
        <f>($B101*$Q$7*$N$20)+($B101*$P$7*$N$21)+($B101*AE$7*$N$22)</f>
        <v>0</v>
      </c>
      <c r="AH101" s="161">
        <f>($B101*$R$7*$N$20)+($B101*$Q$7*$N$21)+($B101*$P$7*$N$22)</f>
        <v>0</v>
      </c>
      <c r="AI101" s="161">
        <f>($B101*$S$7*$N$20)+($B101*$R$7*$N$21)+($B101*$Q$7*$N$22)</f>
        <v>0</v>
      </c>
      <c r="AJ101" s="161">
        <f>($B101*$T$7*$N$20)+($B101*$S$7*$N$21)+($B101*$R$7*$N$22)</f>
        <v>0</v>
      </c>
      <c r="AK101" s="161">
        <f>($B101*$U$7*$N$20)+($B101*$T$7*$N$21)+($B101*$S$7*$N$22)</f>
        <v>0</v>
      </c>
      <c r="AL101" s="161">
        <f>($B101*$V$7*$N$20)+($B101*$U$7*$N$21)+($B101*$T$7*$N$22)</f>
        <v>0</v>
      </c>
      <c r="AM101" s="161">
        <f>($B101*$W$7*$N$20)+($B101*$V$7*$N$21)+($B101*$U$7*$N$22)</f>
        <v>0</v>
      </c>
      <c r="AN101" s="161">
        <f>($B101*$X$7*$N$20)+($B101*$W$7*$N$21)+($B101*$V$7*$N$22)</f>
        <v>0</v>
      </c>
      <c r="AO101" s="107"/>
      <c r="AP101" s="107"/>
      <c r="AQ101" s="107"/>
      <c r="AR101" s="107"/>
      <c r="AS101" s="107"/>
      <c r="AT101" s="107"/>
      <c r="AU101" s="107"/>
      <c r="AV101" s="107"/>
      <c r="AW101" s="107"/>
      <c r="AX101" s="107"/>
      <c r="AY101" s="107"/>
      <c r="AZ101" s="107"/>
      <c r="BA101" s="107"/>
    </row>
    <row r="102" ht="18.75" customHeight="1">
      <c r="A102" s="152"/>
      <c r="B102" s="162">
        <f t="shared" si="6"/>
        <v>32425.25</v>
      </c>
      <c r="C102" s="163">
        <f>C101</f>
        <v>45322</v>
      </c>
      <c r="D102" s="164" t="s">
        <v>39</v>
      </c>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6">
        <f>$B102*$N$8*$N$20</f>
        <v>14591.3625</v>
      </c>
      <c r="AE102" s="166">
        <f>($B102*$O$8*$N$20)+($B102*$N$8*$N$21)</f>
        <v>1621.2625</v>
      </c>
      <c r="AF102" s="166">
        <f>($B102*$P$8*$N$20)+($B102*$O$8*$N$21)+($B102*$N$8*$N$22)</f>
        <v>0</v>
      </c>
      <c r="AG102" s="166">
        <f>($B102*$Q$8*$N$20)+($B102*$P$8*$N$21)+($B102*AE$8*$N$22)</f>
        <v>0</v>
      </c>
      <c r="AH102" s="166">
        <f>($B102*$R$8*$N$20)+($B102*$Q$8*$N$21)+($B102*$P$8*$N$22)</f>
        <v>0</v>
      </c>
      <c r="AI102" s="166">
        <f>($B102*$S$8*$N$20)+($B102*$R$8*$N$21)+($B102*$Q$8*$N$22)</f>
        <v>0</v>
      </c>
      <c r="AJ102" s="166">
        <f>($B102*$T$8*$N$20)+($B102*$S$8*$N$21)+($B102*$R$8*$N$22)</f>
        <v>14591.3625</v>
      </c>
      <c r="AK102" s="166">
        <f>($B102*$U$8*$N$20)+($B102*$T$8*$N$21)+($B102*$S$8*$N$22)</f>
        <v>1621.2625</v>
      </c>
      <c r="AL102" s="166">
        <f>($B102*$V$8*$N$20)+($B102*$U$8*$N$21)+($B102*$T$8*$N$22)</f>
        <v>0</v>
      </c>
      <c r="AM102" s="166">
        <f>($B102*$W$8*$N$20)+($B102*$V$8*$N$21)+($B102*$U$8*$N$22)</f>
        <v>0</v>
      </c>
      <c r="AN102" s="166">
        <f>($B102*$X$8*$N$20)+($B102*$W$8*$N$21)+($B102*$V$8*$N$22)</f>
        <v>0</v>
      </c>
      <c r="AO102" s="107"/>
      <c r="AP102" s="107"/>
      <c r="AQ102" s="107"/>
      <c r="AR102" s="107"/>
      <c r="AS102" s="107"/>
      <c r="AT102" s="107"/>
      <c r="AU102" s="107"/>
      <c r="AV102" s="107"/>
      <c r="AW102" s="107"/>
      <c r="AX102" s="107"/>
      <c r="AY102" s="107"/>
      <c r="AZ102" s="107"/>
      <c r="BA102" s="107"/>
    </row>
    <row r="103" ht="18.75" customHeight="1">
      <c r="A103" s="152"/>
      <c r="B103" s="162">
        <f t="shared" si="6"/>
        <v>64850.5</v>
      </c>
      <c r="C103" s="163">
        <f>C101</f>
        <v>45322</v>
      </c>
      <c r="D103" s="167" t="s">
        <v>40</v>
      </c>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f>$B103*$N$9*$N$20</f>
        <v>14591.3625</v>
      </c>
      <c r="AE103" s="166">
        <f>($B103*$O$9*$N$20)+($B103*$N$9*$N$21)</f>
        <v>1621.2625</v>
      </c>
      <c r="AF103" s="166">
        <f>($B103*$P$9*$N$20)+($B103*$O$9*$N$21)+($B103*$N$9*$N$22)</f>
        <v>0</v>
      </c>
      <c r="AG103" s="166">
        <f>($B103*$Q$9*$N$20)+($B103*$P$9*$N$21)+($B103*AE$9*$N$22)</f>
        <v>14591.3625</v>
      </c>
      <c r="AH103" s="166">
        <f>($B103*$R$9*$N$20)+($B103*$Q$9*$N$21)+($B103*$P$9*$N$22)</f>
        <v>1621.2625</v>
      </c>
      <c r="AI103" s="166">
        <f>($B103*$S$9*$N$20)+($B103*$R$9*$N$21)+($B103*$Q$9*$N$22)</f>
        <v>0</v>
      </c>
      <c r="AJ103" s="166">
        <f>($B103*$T$9*$N$20)+($B103*$S$9*$N$21)+($B103*$R$9*$N$22)</f>
        <v>14591.3625</v>
      </c>
      <c r="AK103" s="166">
        <f>($B103*$U$9*$N$20)+($B103*$T$9*$N$21)+($B103*$S$9*$N$22)</f>
        <v>1621.2625</v>
      </c>
      <c r="AL103" s="166">
        <f>($B103*$V$9*$N$20)+($B103*$U$9*$N$21)+($B103*$T$9*$N$22)</f>
        <v>0</v>
      </c>
      <c r="AM103" s="166">
        <f>($B103*$W$9*$N$20)+($B103*$V$9*$N$21)+($B103*$U$9*$N$22)</f>
        <v>14591.3625</v>
      </c>
      <c r="AN103" s="166">
        <f>($B103*$X$9*$N$20)+($B103*$W$9*$N$21)+($B103*$V$9*$N$22)</f>
        <v>1621.2625</v>
      </c>
      <c r="AO103" s="107"/>
      <c r="AP103" s="107"/>
      <c r="AQ103" s="107"/>
      <c r="AR103" s="107"/>
      <c r="AS103" s="107"/>
      <c r="AT103" s="107"/>
      <c r="AU103" s="107"/>
      <c r="AV103" s="107"/>
      <c r="AW103" s="107"/>
      <c r="AX103" s="107"/>
      <c r="AY103" s="107"/>
      <c r="AZ103" s="107"/>
      <c r="BA103" s="107"/>
    </row>
    <row r="104" ht="18.75" customHeight="1">
      <c r="A104" s="152"/>
      <c r="B104" s="168">
        <f t="shared" si="6"/>
        <v>32425.25</v>
      </c>
      <c r="C104" s="169">
        <f>C103</f>
        <v>45322</v>
      </c>
      <c r="D104" s="170" t="s">
        <v>36</v>
      </c>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f>$B104*$N$10*$N$20</f>
        <v>2431.89375</v>
      </c>
      <c r="AE104" s="171">
        <f>($B104*$O$10*$N$20)+($B104*$N$10*$N$21)</f>
        <v>2702.104167</v>
      </c>
      <c r="AF104" s="171">
        <f>($B104*$P$10*$N$20)+($B104*$O$10*$N$21)+($B104*$N$10*$N$22)</f>
        <v>2702.104167</v>
      </c>
      <c r="AG104" s="171">
        <f>($B104*$Q$10*$N$20)+($B104*$P$10*$N$21)+($B104*AE$10*$N$22)</f>
        <v>2702.104167</v>
      </c>
      <c r="AH104" s="171">
        <f>($B104*$R$10*$N$20)+($B104*$Q$10*$N$21)+($B104*$P$10*$N$22)</f>
        <v>2702.104167</v>
      </c>
      <c r="AI104" s="171">
        <f>($B104*$S$10*$N$20)+($B104*$R$10*$N$21)+($B104*$Q$10*$N$22)</f>
        <v>2702.104167</v>
      </c>
      <c r="AJ104" s="171">
        <f>($B104*$T$10*$N$20)+($B104*$S$10*$N$21)+($B104*$R$10*$N$22)</f>
        <v>2702.104167</v>
      </c>
      <c r="AK104" s="171">
        <f>($B104*$U$10*$N$20)+($B104*$T$10*$N$21)+($B104*$S$10*$N$22)</f>
        <v>2702.104167</v>
      </c>
      <c r="AL104" s="171">
        <f>($B104*$V$10*$N$20)+($B104*$U$10*$N$21)+($B104*$T$10*$N$22)</f>
        <v>2702.104167</v>
      </c>
      <c r="AM104" s="171">
        <f>($B104*$W$10*$N$20)+($B104*$V$10*$N$21)+($B104*$U$10*$N$22)</f>
        <v>2702.104167</v>
      </c>
      <c r="AN104" s="171">
        <f>($B104*$X$10*$N$20)+($B104*$W$10*$N$21)+($B104*$V$10*$N$22)</f>
        <v>2702.104167</v>
      </c>
      <c r="AO104" s="107"/>
      <c r="AP104" s="107"/>
      <c r="AQ104" s="107"/>
      <c r="AR104" s="107"/>
      <c r="AS104" s="107"/>
      <c r="AT104" s="107"/>
      <c r="AU104" s="107"/>
      <c r="AV104" s="107"/>
      <c r="AW104" s="107"/>
      <c r="AX104" s="107"/>
      <c r="AY104" s="107"/>
      <c r="AZ104" s="107"/>
      <c r="BA104" s="107"/>
    </row>
    <row r="105" ht="18.75" customHeight="1">
      <c r="A105" s="152"/>
      <c r="B105" s="158">
        <f t="shared" si="6"/>
        <v>1070902.4</v>
      </c>
      <c r="C105" s="159">
        <f>eomonth(C104,1)</f>
        <v>45351</v>
      </c>
      <c r="D105" s="160" t="s">
        <v>37</v>
      </c>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f>$B105*$N$7*$N$20</f>
        <v>963812.16</v>
      </c>
      <c r="AF105" s="161">
        <f>($B105*$O$7*$N$20)+($B105*$N$7*$N$21)</f>
        <v>107090.24</v>
      </c>
      <c r="AG105" s="161">
        <f>($B105*$P$7*$N$20)+($B105*$O$7*$N$21)+($B105*$N$7*$N$22)</f>
        <v>0</v>
      </c>
      <c r="AH105" s="161">
        <f>($B105*$Q$7*$N$20)+($B105*$P$7*$N$21)+($B105*AF$7*$N$22)</f>
        <v>0</v>
      </c>
      <c r="AI105" s="161">
        <f>($B105*$R$7*$N$20)+($B105*$Q$7*$N$21)+($B105*$P$7*$N$22)</f>
        <v>0</v>
      </c>
      <c r="AJ105" s="161">
        <f>($B105*$S$7*$N$20)+($B105*$R$7*$N$21)+($B105*$Q$7*$N$22)</f>
        <v>0</v>
      </c>
      <c r="AK105" s="161">
        <f>($B105*$T$7*$N$20)+($B105*$S$7*$N$21)+($B105*$R$7*$N$22)</f>
        <v>0</v>
      </c>
      <c r="AL105" s="161">
        <f>($B105*$U$7*$N$20)+($B105*$T$7*$N$21)+($B105*$S$7*$N$22)</f>
        <v>0</v>
      </c>
      <c r="AM105" s="161">
        <f>($B105*$V$7*$N$20)+($B105*$U$7*$N$21)+($B105*$T$7*$N$22)</f>
        <v>0</v>
      </c>
      <c r="AN105" s="161">
        <f>($B105*$W$7*$N$20)+($B105*$V$7*$N$21)+($B105*$U$7*$N$22)</f>
        <v>0</v>
      </c>
      <c r="AO105" s="107"/>
      <c r="AP105" s="107"/>
      <c r="AQ105" s="107"/>
      <c r="AR105" s="107"/>
      <c r="AS105" s="107"/>
      <c r="AT105" s="107"/>
      <c r="AU105" s="107"/>
      <c r="AV105" s="107"/>
      <c r="AW105" s="107"/>
      <c r="AX105" s="107"/>
      <c r="AY105" s="107"/>
      <c r="AZ105" s="107"/>
      <c r="BA105" s="107"/>
    </row>
    <row r="106" ht="18.75" customHeight="1">
      <c r="A106" s="152"/>
      <c r="B106" s="162">
        <f t="shared" si="6"/>
        <v>66931.4</v>
      </c>
      <c r="C106" s="163">
        <f>C105</f>
        <v>45351</v>
      </c>
      <c r="D106" s="164" t="s">
        <v>39</v>
      </c>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6">
        <f>$B106*$N$8*$N$20</f>
        <v>30119.13</v>
      </c>
      <c r="AF106" s="166">
        <f>($B106*$O$8*$N$20)+($B106*$N$8*$N$21)</f>
        <v>3346.57</v>
      </c>
      <c r="AG106" s="166">
        <f>($B106*$P$8*$N$20)+($B106*$O$8*$N$21)+($B106*$N$8*$N$22)</f>
        <v>0</v>
      </c>
      <c r="AH106" s="166">
        <f>($B106*$Q$8*$N$20)+($B106*$P$8*$N$21)+($B106*AF$8*$N$22)</f>
        <v>0</v>
      </c>
      <c r="AI106" s="166">
        <f>($B106*$R$8*$N$20)+($B106*$Q$8*$N$21)+($B106*$P$8*$N$22)</f>
        <v>0</v>
      </c>
      <c r="AJ106" s="166">
        <f>($B106*$S$8*$N$20)+($B106*$R$8*$N$21)+($B106*$Q$8*$N$22)</f>
        <v>0</v>
      </c>
      <c r="AK106" s="166">
        <f>($B106*$T$8*$N$20)+($B106*$S$8*$N$21)+($B106*$R$8*$N$22)</f>
        <v>30119.13</v>
      </c>
      <c r="AL106" s="166">
        <f>($B106*$U$8*$N$20)+($B106*$T$8*$N$21)+($B106*$S$8*$N$22)</f>
        <v>3346.57</v>
      </c>
      <c r="AM106" s="166">
        <f>($B106*$V$8*$N$20)+($B106*$U$8*$N$21)+($B106*$T$8*$N$22)</f>
        <v>0</v>
      </c>
      <c r="AN106" s="166">
        <f>($B106*$W$8*$N$20)+($B106*$V$8*$N$21)+($B106*$U$8*$N$22)</f>
        <v>0</v>
      </c>
      <c r="AO106" s="107"/>
      <c r="AP106" s="107"/>
      <c r="AQ106" s="107"/>
      <c r="AR106" s="107"/>
      <c r="AS106" s="107"/>
      <c r="AT106" s="107"/>
      <c r="AU106" s="107"/>
      <c r="AV106" s="107"/>
      <c r="AW106" s="107"/>
      <c r="AX106" s="107"/>
      <c r="AY106" s="107"/>
      <c r="AZ106" s="107"/>
      <c r="BA106" s="107"/>
    </row>
    <row r="107" ht="18.75" customHeight="1">
      <c r="A107" s="152"/>
      <c r="B107" s="162">
        <f t="shared" si="6"/>
        <v>133862.8</v>
      </c>
      <c r="C107" s="163">
        <f>C105</f>
        <v>45351</v>
      </c>
      <c r="D107" s="167" t="s">
        <v>40</v>
      </c>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f>$B107*$N$9*$N$20</f>
        <v>30119.13</v>
      </c>
      <c r="AF107" s="166">
        <f>($B107*$O$9*$N$20)+($B107*$N$9*$N$21)</f>
        <v>3346.57</v>
      </c>
      <c r="AG107" s="166">
        <f>($B107*$P$9*$N$20)+($B107*$O$9*$N$21)+($B107*$N$9*$N$22)</f>
        <v>0</v>
      </c>
      <c r="AH107" s="166">
        <f>($B107*$Q$9*$N$20)+($B107*$P$9*$N$21)+($B107*AF$9*$N$22)</f>
        <v>30119.13</v>
      </c>
      <c r="AI107" s="166">
        <f>($B107*$R$9*$N$20)+($B107*$Q$9*$N$21)+($B107*$P$9*$N$22)</f>
        <v>3346.57</v>
      </c>
      <c r="AJ107" s="166">
        <f>($B107*$S$9*$N$20)+($B107*$R$9*$N$21)+($B107*$Q$9*$N$22)</f>
        <v>0</v>
      </c>
      <c r="AK107" s="166">
        <f>($B107*$T$9*$N$20)+($B107*$S$9*$N$21)+($B107*$R$9*$N$22)</f>
        <v>30119.13</v>
      </c>
      <c r="AL107" s="166">
        <f>($B107*$U$9*$N$20)+($B107*$T$9*$N$21)+($B107*$S$9*$N$22)</f>
        <v>3346.57</v>
      </c>
      <c r="AM107" s="166">
        <f>($B107*$V$9*$N$20)+($B107*$U$9*$N$21)+($B107*$T$9*$N$22)</f>
        <v>0</v>
      </c>
      <c r="AN107" s="166">
        <f>($B107*$W$9*$N$20)+($B107*$V$9*$N$21)+($B107*$U$9*$N$22)</f>
        <v>30119.13</v>
      </c>
      <c r="AO107" s="107"/>
      <c r="AP107" s="107"/>
      <c r="AQ107" s="107"/>
      <c r="AR107" s="107"/>
      <c r="AS107" s="107"/>
      <c r="AT107" s="107"/>
      <c r="AU107" s="107"/>
      <c r="AV107" s="107"/>
      <c r="AW107" s="107"/>
      <c r="AX107" s="107"/>
      <c r="AY107" s="107"/>
      <c r="AZ107" s="107"/>
      <c r="BA107" s="107"/>
    </row>
    <row r="108" ht="18.75" customHeight="1">
      <c r="A108" s="152"/>
      <c r="B108" s="168">
        <f t="shared" si="6"/>
        <v>66931.4</v>
      </c>
      <c r="C108" s="169">
        <f>C107</f>
        <v>45351</v>
      </c>
      <c r="D108" s="170" t="s">
        <v>36</v>
      </c>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f>$B108*$N$10*$N$20</f>
        <v>5019.855</v>
      </c>
      <c r="AF108" s="171">
        <f>($B108*$O$10*$N$20)+($B108*$N$10*$N$21)</f>
        <v>5577.616667</v>
      </c>
      <c r="AG108" s="171">
        <f>($B108*$P$10*$N$20)+($B108*$O$10*$N$21)+($B108*$N$10*$N$22)</f>
        <v>5577.616667</v>
      </c>
      <c r="AH108" s="171">
        <f>($B108*$Q$10*$N$20)+($B108*$P$10*$N$21)+($B108*AF$10*$N$22)</f>
        <v>5577.616667</v>
      </c>
      <c r="AI108" s="171">
        <f>($B108*$R$10*$N$20)+($B108*$Q$10*$N$21)+($B108*$P$10*$N$22)</f>
        <v>5577.616667</v>
      </c>
      <c r="AJ108" s="171">
        <f>($B108*$S$10*$N$20)+($B108*$R$10*$N$21)+($B108*$Q$10*$N$22)</f>
        <v>5577.616667</v>
      </c>
      <c r="AK108" s="171">
        <f>($B108*$T$10*$N$20)+($B108*$S$10*$N$21)+($B108*$R$10*$N$22)</f>
        <v>5577.616667</v>
      </c>
      <c r="AL108" s="171">
        <f>($B108*$U$10*$N$20)+($B108*$T$10*$N$21)+($B108*$S$10*$N$22)</f>
        <v>5577.616667</v>
      </c>
      <c r="AM108" s="171">
        <f>($B108*$V$10*$N$20)+($B108*$U$10*$N$21)+($B108*$T$10*$N$22)</f>
        <v>5577.616667</v>
      </c>
      <c r="AN108" s="171">
        <f>($B108*$W$10*$N$20)+($B108*$V$10*$N$21)+($B108*$U$10*$N$22)</f>
        <v>5577.616667</v>
      </c>
      <c r="AO108" s="107"/>
      <c r="AP108" s="107"/>
      <c r="AQ108" s="107"/>
      <c r="AR108" s="107"/>
      <c r="AS108" s="107"/>
      <c r="AT108" s="107"/>
      <c r="AU108" s="107"/>
      <c r="AV108" s="107"/>
      <c r="AW108" s="107"/>
      <c r="AX108" s="107"/>
      <c r="AY108" s="107"/>
      <c r="AZ108" s="107"/>
      <c r="BA108" s="107"/>
    </row>
    <row r="109" ht="18.75" customHeight="1">
      <c r="A109" s="152"/>
      <c r="B109" s="158">
        <f t="shared" si="6"/>
        <v>592986.4</v>
      </c>
      <c r="C109" s="159">
        <f>eomonth(C108,1)</f>
        <v>45382</v>
      </c>
      <c r="D109" s="160" t="s">
        <v>37</v>
      </c>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f>$B109*$N$7*$N$20</f>
        <v>533687.76</v>
      </c>
      <c r="AG109" s="161">
        <f>($B109*$O$7*$N$20)+($B109*$N$7*$N$21)</f>
        <v>59298.64</v>
      </c>
      <c r="AH109" s="161">
        <f>($B109*$P$7*$N$20)+($B109*$O$7*$N$21)+($B109*$N$7*$N$22)</f>
        <v>0</v>
      </c>
      <c r="AI109" s="161">
        <f>($B109*$Q$7*$N$20)+($B109*$P$7*$N$21)+($B109*AG$7*$N$22)</f>
        <v>0</v>
      </c>
      <c r="AJ109" s="161">
        <f>($B109*$R$7*$N$20)+($B109*$Q$7*$N$21)+($B109*$P$7*$N$22)</f>
        <v>0</v>
      </c>
      <c r="AK109" s="161">
        <f>($B109*$S$7*$N$20)+($B109*$R$7*$N$21)+($B109*$Q$7*$N$22)</f>
        <v>0</v>
      </c>
      <c r="AL109" s="161">
        <f>($B109*$T$7*$N$20)+($B109*$S$7*$N$21)+($B109*$R$7*$N$22)</f>
        <v>0</v>
      </c>
      <c r="AM109" s="161">
        <f>($B109*$U$7*$N$20)+($B109*$T$7*$N$21)+($B109*$S$7*$N$22)</f>
        <v>0</v>
      </c>
      <c r="AN109" s="161">
        <f>($B109*$V$7*$N$20)+($B109*$U$7*$N$21)+($B109*$T$7*$N$22)</f>
        <v>0</v>
      </c>
      <c r="AO109" s="107"/>
      <c r="AP109" s="107"/>
      <c r="AQ109" s="107"/>
      <c r="AR109" s="107"/>
      <c r="AS109" s="107"/>
      <c r="AT109" s="107"/>
      <c r="AU109" s="107"/>
      <c r="AV109" s="107"/>
      <c r="AW109" s="107"/>
      <c r="AX109" s="107"/>
      <c r="AY109" s="107"/>
      <c r="AZ109" s="107"/>
      <c r="BA109" s="107"/>
    </row>
    <row r="110" ht="18.75" customHeight="1">
      <c r="A110" s="152"/>
      <c r="B110" s="162">
        <f t="shared" si="6"/>
        <v>37061.65</v>
      </c>
      <c r="C110" s="163">
        <f>C109</f>
        <v>45382</v>
      </c>
      <c r="D110" s="164" t="s">
        <v>39</v>
      </c>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6">
        <f>$B110*$N$8*$N$20</f>
        <v>16677.7425</v>
      </c>
      <c r="AG110" s="166">
        <f>($B110*$O$8*$N$20)+($B110*$N$8*$N$21)</f>
        <v>1853.0825</v>
      </c>
      <c r="AH110" s="166">
        <f>($B110*$P$8*$N$20)+($B110*$O$8*$N$21)+($B110*$N$8*$N$22)</f>
        <v>0</v>
      </c>
      <c r="AI110" s="166">
        <f>($B110*$Q$8*$N$20)+($B110*$P$8*$N$21)+($B110*AG$8*$N$22)</f>
        <v>0</v>
      </c>
      <c r="AJ110" s="166">
        <f>($B110*$R$8*$N$20)+($B110*$Q$8*$N$21)+($B110*$P$8*$N$22)</f>
        <v>0</v>
      </c>
      <c r="AK110" s="166">
        <f>($B110*$S$8*$N$20)+($B110*$R$8*$N$21)+($B110*$Q$8*$N$22)</f>
        <v>0</v>
      </c>
      <c r="AL110" s="166">
        <f>($B110*$T$8*$N$20)+($B110*$S$8*$N$21)+($B110*$R$8*$N$22)</f>
        <v>16677.7425</v>
      </c>
      <c r="AM110" s="166">
        <f>($B110*$U$8*$N$20)+($B110*$T$8*$N$21)+($B110*$S$8*$N$22)</f>
        <v>1853.0825</v>
      </c>
      <c r="AN110" s="166">
        <f>($B110*$V$8*$N$20)+($B110*$U$8*$N$21)+($B110*$T$8*$N$22)</f>
        <v>0</v>
      </c>
      <c r="AO110" s="107"/>
      <c r="AP110" s="107"/>
      <c r="AQ110" s="107"/>
      <c r="AR110" s="107"/>
      <c r="AS110" s="107"/>
      <c r="AT110" s="107"/>
      <c r="AU110" s="107"/>
      <c r="AV110" s="107"/>
      <c r="AW110" s="107"/>
      <c r="AX110" s="107"/>
      <c r="AY110" s="107"/>
      <c r="AZ110" s="107"/>
      <c r="BA110" s="107"/>
    </row>
    <row r="111" ht="18.75" customHeight="1">
      <c r="A111" s="152"/>
      <c r="B111" s="162">
        <f t="shared" si="6"/>
        <v>74123.3</v>
      </c>
      <c r="C111" s="163">
        <f>C109</f>
        <v>45382</v>
      </c>
      <c r="D111" s="167" t="s">
        <v>40</v>
      </c>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f>$B111*$N$9*$N$20</f>
        <v>16677.7425</v>
      </c>
      <c r="AG111" s="166">
        <f>($B111*$O$9*$N$20)+($B111*$N$9*$N$21)</f>
        <v>1853.0825</v>
      </c>
      <c r="AH111" s="166">
        <f>($B111*$P$9*$N$20)+($B111*$O$9*$N$21)+($B111*$N$9*$N$22)</f>
        <v>0</v>
      </c>
      <c r="AI111" s="166">
        <f>($B111*$Q$9*$N$20)+($B111*$P$9*$N$21)+($B111*AG$9*$N$22)</f>
        <v>16677.7425</v>
      </c>
      <c r="AJ111" s="166">
        <f>($B111*$R$9*$N$20)+($B111*$Q$9*$N$21)+($B111*$P$9*$N$22)</f>
        <v>1853.0825</v>
      </c>
      <c r="AK111" s="166">
        <f>($B111*$S$9*$N$20)+($B111*$R$9*$N$21)+($B111*$Q$9*$N$22)</f>
        <v>0</v>
      </c>
      <c r="AL111" s="166">
        <f>($B111*$T$9*$N$20)+($B111*$S$9*$N$21)+($B111*$R$9*$N$22)</f>
        <v>16677.7425</v>
      </c>
      <c r="AM111" s="166">
        <f>($B111*$U$9*$N$20)+($B111*$T$9*$N$21)+($B111*$S$9*$N$22)</f>
        <v>1853.0825</v>
      </c>
      <c r="AN111" s="166">
        <f>($B111*$V$9*$N$20)+($B111*$U$9*$N$21)+($B111*$T$9*$N$22)</f>
        <v>0</v>
      </c>
      <c r="AO111" s="107"/>
      <c r="AP111" s="107"/>
      <c r="AQ111" s="107"/>
      <c r="AR111" s="107"/>
      <c r="AS111" s="107"/>
      <c r="AT111" s="107"/>
      <c r="AU111" s="107"/>
      <c r="AV111" s="107"/>
      <c r="AW111" s="107"/>
      <c r="AX111" s="107"/>
      <c r="AY111" s="107"/>
      <c r="AZ111" s="107"/>
      <c r="BA111" s="107"/>
    </row>
    <row r="112" ht="18.75" customHeight="1">
      <c r="A112" s="152"/>
      <c r="B112" s="168">
        <f t="shared" si="6"/>
        <v>37061.65</v>
      </c>
      <c r="C112" s="169">
        <f>C111</f>
        <v>45382</v>
      </c>
      <c r="D112" s="170" t="s">
        <v>36</v>
      </c>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f>$B112*$N$10*$N$20</f>
        <v>2779.62375</v>
      </c>
      <c r="AG112" s="171">
        <f>($B112*$O$10*$N$20)+($B112*$N$10*$N$21)</f>
        <v>3088.470833</v>
      </c>
      <c r="AH112" s="171">
        <f>($B112*$P$10*$N$20)+($B112*$O$10*$N$21)+($B112*$N$10*$N$22)</f>
        <v>3088.470833</v>
      </c>
      <c r="AI112" s="171">
        <f>($B112*$Q$10*$N$20)+($B112*$P$10*$N$21)+($B112*AG$10*$N$22)</f>
        <v>3088.470833</v>
      </c>
      <c r="AJ112" s="171">
        <f>($B112*$R$10*$N$20)+($B112*$Q$10*$N$21)+($B112*$P$10*$N$22)</f>
        <v>3088.470833</v>
      </c>
      <c r="AK112" s="171">
        <f>($B112*$S$10*$N$20)+($B112*$R$10*$N$21)+($B112*$Q$10*$N$22)</f>
        <v>3088.470833</v>
      </c>
      <c r="AL112" s="171">
        <f>($B112*$T$10*$N$20)+($B112*$S$10*$N$21)+($B112*$R$10*$N$22)</f>
        <v>3088.470833</v>
      </c>
      <c r="AM112" s="171">
        <f>($B112*$U$10*$N$20)+($B112*$T$10*$N$21)+($B112*$S$10*$N$22)</f>
        <v>3088.470833</v>
      </c>
      <c r="AN112" s="171">
        <f>($B112*$V$10*$N$20)+($B112*$U$10*$N$21)+($B112*$T$10*$N$22)</f>
        <v>3088.470833</v>
      </c>
      <c r="AO112" s="107"/>
      <c r="AP112" s="107"/>
      <c r="AQ112" s="107"/>
      <c r="AR112" s="107"/>
      <c r="AS112" s="107"/>
      <c r="AT112" s="107"/>
      <c r="AU112" s="107"/>
      <c r="AV112" s="107"/>
      <c r="AW112" s="107"/>
      <c r="AX112" s="107"/>
      <c r="AY112" s="107"/>
      <c r="AZ112" s="107"/>
      <c r="BA112" s="107"/>
    </row>
    <row r="113" ht="18.75" customHeight="1">
      <c r="A113" s="152"/>
      <c r="B113" s="158">
        <f t="shared" si="6"/>
        <v>666996.8</v>
      </c>
      <c r="C113" s="159">
        <f>eomonth(C112,1)</f>
        <v>45412</v>
      </c>
      <c r="D113" s="160" t="s">
        <v>37</v>
      </c>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f>$B113*$N$7*$N$20</f>
        <v>600297.12</v>
      </c>
      <c r="AH113" s="161">
        <f>($B113*$O$7*$N$20)+($B113*$N$7*$N$21)</f>
        <v>66699.68</v>
      </c>
      <c r="AI113" s="161">
        <f>($B113*$P$7*$N$20)+($B113*$O$7*$N$21)+($B113*$N$7*$N$22)</f>
        <v>0</v>
      </c>
      <c r="AJ113" s="161">
        <f>($B113*$Q$7*$N$20)+($B113*$P$7*$N$21)+($B113*AH$7*$N$22)</f>
        <v>0</v>
      </c>
      <c r="AK113" s="161">
        <f>($B113*$R$7*$N$20)+($B113*$Q$7*$N$21)+($B113*$P$7*$N$22)</f>
        <v>0</v>
      </c>
      <c r="AL113" s="161">
        <f>($B113*$S$7*$N$20)+($B113*$R$7*$N$21)+($B113*$Q$7*$N$22)</f>
        <v>0</v>
      </c>
      <c r="AM113" s="161">
        <f>($B113*$T$7*$N$20)+($B113*$S$7*$N$21)+($B113*$R$7*$N$22)</f>
        <v>0</v>
      </c>
      <c r="AN113" s="161">
        <f>($B113*$U$7*$N$20)+($B113*$T$7*$N$21)+($B113*$S$7*$N$22)</f>
        <v>0</v>
      </c>
      <c r="AO113" s="107"/>
      <c r="AP113" s="107"/>
      <c r="AQ113" s="107"/>
      <c r="AR113" s="107"/>
      <c r="AS113" s="107"/>
      <c r="AT113" s="107"/>
      <c r="AU113" s="107"/>
      <c r="AV113" s="107"/>
      <c r="AW113" s="107"/>
      <c r="AX113" s="107"/>
      <c r="AY113" s="107"/>
      <c r="AZ113" s="107"/>
      <c r="BA113" s="107"/>
    </row>
    <row r="114" ht="18.75" customHeight="1">
      <c r="A114" s="152"/>
      <c r="B114" s="162">
        <f t="shared" si="6"/>
        <v>41687.3</v>
      </c>
      <c r="C114" s="163">
        <f>C113</f>
        <v>45412</v>
      </c>
      <c r="D114" s="164" t="s">
        <v>39</v>
      </c>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6">
        <f>$B114*$N$8*$N$20</f>
        <v>18759.285</v>
      </c>
      <c r="AH114" s="166">
        <f>($B114*$O$8*$N$20)+($B114*$N$8*$N$21)</f>
        <v>2084.365</v>
      </c>
      <c r="AI114" s="166">
        <f>($B114*$P$8*$N$20)+($B114*$O$8*$N$21)+($B114*$N$8*$N$22)</f>
        <v>0</v>
      </c>
      <c r="AJ114" s="166">
        <f>($B114*$Q$8*$N$20)+($B114*$P$8*$N$21)+($B114*AH$8*$N$22)</f>
        <v>0</v>
      </c>
      <c r="AK114" s="166">
        <f>($B114*$R$8*$N$20)+($B114*$Q$8*$N$21)+($B114*$P$8*$N$22)</f>
        <v>0</v>
      </c>
      <c r="AL114" s="166">
        <f>($B114*$S$8*$N$20)+($B114*$R$8*$N$21)+($B114*$Q$8*$N$22)</f>
        <v>0</v>
      </c>
      <c r="AM114" s="166">
        <f>($B114*$T$8*$N$20)+($B114*$S$8*$N$21)+($B114*$R$8*$N$22)</f>
        <v>18759.285</v>
      </c>
      <c r="AN114" s="166">
        <f>($B114*$U$8*$N$20)+($B114*$T$8*$N$21)+($B114*$S$8*$N$22)</f>
        <v>2084.365</v>
      </c>
      <c r="AO114" s="107"/>
      <c r="AP114" s="107"/>
      <c r="AQ114" s="107"/>
      <c r="AR114" s="107"/>
      <c r="AS114" s="107"/>
      <c r="AT114" s="107"/>
      <c r="AU114" s="107"/>
      <c r="AV114" s="107"/>
      <c r="AW114" s="107"/>
      <c r="AX114" s="107"/>
      <c r="AY114" s="107"/>
      <c r="AZ114" s="107"/>
      <c r="BA114" s="107"/>
    </row>
    <row r="115" ht="18.75" customHeight="1">
      <c r="A115" s="152"/>
      <c r="B115" s="162">
        <f t="shared" si="6"/>
        <v>83374.6</v>
      </c>
      <c r="C115" s="163">
        <f>C113</f>
        <v>45412</v>
      </c>
      <c r="D115" s="167" t="s">
        <v>40</v>
      </c>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f>$B115*$N$9*$N$20</f>
        <v>18759.285</v>
      </c>
      <c r="AH115" s="166">
        <f>($B115*$O$9*$N$20)+($B115*$N$9*$N$21)</f>
        <v>2084.365</v>
      </c>
      <c r="AI115" s="166">
        <f>($B115*$P$9*$N$20)+($B115*$O$9*$N$21)+($B115*$N$9*$N$22)</f>
        <v>0</v>
      </c>
      <c r="AJ115" s="166">
        <f>($B115*$Q$9*$N$20)+($B115*$P$9*$N$21)+($B115*AH$9*$N$22)</f>
        <v>18759.285</v>
      </c>
      <c r="AK115" s="166">
        <f>($B115*$R$9*$N$20)+($B115*$Q$9*$N$21)+($B115*$P$9*$N$22)</f>
        <v>2084.365</v>
      </c>
      <c r="AL115" s="166">
        <f>($B115*$S$9*$N$20)+($B115*$R$9*$N$21)+($B115*$Q$9*$N$22)</f>
        <v>0</v>
      </c>
      <c r="AM115" s="166">
        <f>($B115*$T$9*$N$20)+($B115*$S$9*$N$21)+($B115*$R$9*$N$22)</f>
        <v>18759.285</v>
      </c>
      <c r="AN115" s="166">
        <f>($B115*$U$9*$N$20)+($B115*$T$9*$N$21)+($B115*$S$9*$N$22)</f>
        <v>2084.365</v>
      </c>
      <c r="AO115" s="107"/>
      <c r="AP115" s="107"/>
      <c r="AQ115" s="107"/>
      <c r="AR115" s="107"/>
      <c r="AS115" s="107"/>
      <c r="AT115" s="107"/>
      <c r="AU115" s="107"/>
      <c r="AV115" s="107"/>
      <c r="AW115" s="107"/>
      <c r="AX115" s="107"/>
      <c r="AY115" s="107"/>
      <c r="AZ115" s="107"/>
      <c r="BA115" s="107"/>
    </row>
    <row r="116" ht="18.75" customHeight="1">
      <c r="A116" s="152"/>
      <c r="B116" s="168">
        <f t="shared" si="6"/>
        <v>41687.3</v>
      </c>
      <c r="C116" s="169">
        <f>C115</f>
        <v>45412</v>
      </c>
      <c r="D116" s="170" t="s">
        <v>36</v>
      </c>
      <c r="E116" s="171"/>
      <c r="F116" s="171"/>
      <c r="G116" s="171"/>
      <c r="H116" s="171"/>
      <c r="I116" s="171"/>
      <c r="J116" s="171"/>
      <c r="K116" s="171"/>
      <c r="L116" s="171"/>
      <c r="M116" s="171"/>
      <c r="N116" s="171"/>
      <c r="O116" s="171"/>
      <c r="P116" s="171"/>
      <c r="Q116" s="171"/>
      <c r="R116" s="171"/>
      <c r="S116" s="171"/>
      <c r="T116" s="171"/>
      <c r="U116" s="171"/>
      <c r="V116" s="171"/>
      <c r="W116" s="171"/>
      <c r="X116" s="171"/>
      <c r="Y116" s="171"/>
      <c r="Z116" s="171"/>
      <c r="AA116" s="171"/>
      <c r="AB116" s="171"/>
      <c r="AC116" s="171"/>
      <c r="AD116" s="171"/>
      <c r="AE116" s="171"/>
      <c r="AF116" s="171"/>
      <c r="AG116" s="171">
        <f>$B116*$N$10*$N$20</f>
        <v>3126.5475</v>
      </c>
      <c r="AH116" s="171">
        <f>($B116*$O$10*$N$20)+($B116*$N$10*$N$21)</f>
        <v>3473.941667</v>
      </c>
      <c r="AI116" s="171">
        <f>($B116*$P$10*$N$20)+($B116*$O$10*$N$21)+($B116*$N$10*$N$22)</f>
        <v>3473.941667</v>
      </c>
      <c r="AJ116" s="171">
        <f>($B116*$Q$10*$N$20)+($B116*$P$10*$N$21)+($B116*AH$10*$N$22)</f>
        <v>3473.941667</v>
      </c>
      <c r="AK116" s="171">
        <f>($B116*$R$10*$N$20)+($B116*$Q$10*$N$21)+($B116*$P$10*$N$22)</f>
        <v>3473.941667</v>
      </c>
      <c r="AL116" s="171">
        <f>($B116*$S$10*$N$20)+($B116*$R$10*$N$21)+($B116*$Q$10*$N$22)</f>
        <v>3473.941667</v>
      </c>
      <c r="AM116" s="171">
        <f>($B116*$T$10*$N$20)+($B116*$S$10*$N$21)+($B116*$R$10*$N$22)</f>
        <v>3473.941667</v>
      </c>
      <c r="AN116" s="171">
        <f>($B116*$U$10*$N$20)+($B116*$T$10*$N$21)+($B116*$S$10*$N$22)</f>
        <v>3473.941667</v>
      </c>
      <c r="AO116" s="107"/>
      <c r="AP116" s="107"/>
      <c r="AQ116" s="107"/>
      <c r="AR116" s="107"/>
      <c r="AS116" s="107"/>
      <c r="AT116" s="107"/>
      <c r="AU116" s="107"/>
      <c r="AV116" s="107"/>
      <c r="AW116" s="107"/>
      <c r="AX116" s="107"/>
      <c r="AY116" s="107"/>
      <c r="AZ116" s="107"/>
      <c r="BA116" s="107"/>
    </row>
    <row r="117" ht="18.75" customHeight="1">
      <c r="A117" s="152"/>
      <c r="B117" s="158">
        <f t="shared" si="6"/>
        <v>1269840</v>
      </c>
      <c r="C117" s="159">
        <f>eomonth(C116,1)</f>
        <v>45443</v>
      </c>
      <c r="D117" s="160" t="s">
        <v>37</v>
      </c>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f>$B117*$N$7*$N$20</f>
        <v>1142856</v>
      </c>
      <c r="AI117" s="161">
        <f>($B117*$O$7*$N$20)+($B117*$N$7*$N$21)</f>
        <v>126984</v>
      </c>
      <c r="AJ117" s="161">
        <f>($B117*$P$7*$N$20)+($B117*$O$7*$N$21)+($B117*$N$7*$N$22)</f>
        <v>0</v>
      </c>
      <c r="AK117" s="161">
        <f>($B117*$Q$7*$N$20)+($B117*$P$7*$N$21)+($B117*AI$7*$N$22)</f>
        <v>0</v>
      </c>
      <c r="AL117" s="161">
        <f>($B117*$R$7*$N$20)+($B117*$Q$7*$N$21)+($B117*$P$7*$N$22)</f>
        <v>0</v>
      </c>
      <c r="AM117" s="161">
        <f>($B117*$S$7*$N$20)+($B117*$R$7*$N$21)+($B117*$Q$7*$N$22)</f>
        <v>0</v>
      </c>
      <c r="AN117" s="161">
        <f>($B117*$T$7*$N$20)+($B117*$S$7*$N$21)+($B117*$R$7*$N$22)</f>
        <v>0</v>
      </c>
      <c r="AO117" s="107"/>
      <c r="AP117" s="107"/>
      <c r="AQ117" s="107"/>
      <c r="AR117" s="107"/>
      <c r="AS117" s="107"/>
      <c r="AT117" s="107"/>
      <c r="AU117" s="107"/>
      <c r="AV117" s="107"/>
      <c r="AW117" s="107"/>
      <c r="AX117" s="107"/>
      <c r="AY117" s="107"/>
      <c r="AZ117" s="107"/>
      <c r="BA117" s="107"/>
    </row>
    <row r="118" ht="18.75" customHeight="1">
      <c r="A118" s="152"/>
      <c r="B118" s="162">
        <f t="shared" si="6"/>
        <v>79365</v>
      </c>
      <c r="C118" s="163">
        <f>C117</f>
        <v>45443</v>
      </c>
      <c r="D118" s="164" t="s">
        <v>39</v>
      </c>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6">
        <f>$B118*$N$8*$N$20</f>
        <v>35714.25</v>
      </c>
      <c r="AI118" s="166">
        <f>($B118*$O$8*$N$20)+($B118*$N$8*$N$21)</f>
        <v>3968.25</v>
      </c>
      <c r="AJ118" s="166">
        <f>($B118*$P$8*$N$20)+($B118*$O$8*$N$21)+($B118*$N$8*$N$22)</f>
        <v>0</v>
      </c>
      <c r="AK118" s="166">
        <f>($B118*$Q$8*$N$20)+($B118*$P$8*$N$21)+($B118*AI$8*$N$22)</f>
        <v>0</v>
      </c>
      <c r="AL118" s="166">
        <f>($B118*$R$8*$N$20)+($B118*$Q$8*$N$21)+($B118*$P$8*$N$22)</f>
        <v>0</v>
      </c>
      <c r="AM118" s="166">
        <f>($B118*$S$8*$N$20)+($B118*$R$8*$N$21)+($B118*$Q$8*$N$22)</f>
        <v>0</v>
      </c>
      <c r="AN118" s="166">
        <f>($B118*$T$8*$N$20)+($B118*$S$8*$N$21)+($B118*$R$8*$N$22)</f>
        <v>35714.25</v>
      </c>
      <c r="AO118" s="107"/>
      <c r="AP118" s="107"/>
      <c r="AQ118" s="107"/>
      <c r="AR118" s="107"/>
      <c r="AS118" s="107"/>
      <c r="AT118" s="107"/>
      <c r="AU118" s="107"/>
      <c r="AV118" s="107"/>
      <c r="AW118" s="107"/>
      <c r="AX118" s="107"/>
      <c r="AY118" s="107"/>
      <c r="AZ118" s="107"/>
      <c r="BA118" s="107"/>
    </row>
    <row r="119" ht="18.75" customHeight="1">
      <c r="A119" s="152"/>
      <c r="B119" s="162">
        <f t="shared" si="6"/>
        <v>158730</v>
      </c>
      <c r="C119" s="163">
        <f>C117</f>
        <v>45443</v>
      </c>
      <c r="D119" s="167" t="s">
        <v>40</v>
      </c>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f>$B119*$N$9*$N$20</f>
        <v>35714.25</v>
      </c>
      <c r="AI119" s="166">
        <f>($B119*$O$9*$N$20)+($B119*$N$9*$N$21)</f>
        <v>3968.25</v>
      </c>
      <c r="AJ119" s="166">
        <f>($B119*$P$9*$N$20)+($B119*$O$9*$N$21)+($B119*$N$9*$N$22)</f>
        <v>0</v>
      </c>
      <c r="AK119" s="166">
        <f>($B119*$Q$9*$N$20)+($B119*$P$9*$N$21)+($B119*AI$9*$N$22)</f>
        <v>35714.25</v>
      </c>
      <c r="AL119" s="166">
        <f>($B119*$R$9*$N$20)+($B119*$Q$9*$N$21)+($B119*$P$9*$N$22)</f>
        <v>3968.25</v>
      </c>
      <c r="AM119" s="166">
        <f>($B119*$S$9*$N$20)+($B119*$R$9*$N$21)+($B119*$Q$9*$N$22)</f>
        <v>0</v>
      </c>
      <c r="AN119" s="166">
        <f>($B119*$T$9*$N$20)+($B119*$S$9*$N$21)+($B119*$R$9*$N$22)</f>
        <v>35714.25</v>
      </c>
      <c r="AO119" s="107"/>
      <c r="AP119" s="107"/>
      <c r="AQ119" s="107"/>
      <c r="AR119" s="107"/>
      <c r="AS119" s="107"/>
      <c r="AT119" s="107"/>
      <c r="AU119" s="107"/>
      <c r="AV119" s="107"/>
      <c r="AW119" s="107"/>
      <c r="AX119" s="107"/>
      <c r="AY119" s="107"/>
      <c r="AZ119" s="107"/>
      <c r="BA119" s="107"/>
    </row>
    <row r="120" ht="18.75" customHeight="1">
      <c r="A120" s="152"/>
      <c r="B120" s="168">
        <f t="shared" si="6"/>
        <v>79365</v>
      </c>
      <c r="C120" s="169">
        <f>C119</f>
        <v>45443</v>
      </c>
      <c r="D120" s="170" t="s">
        <v>36</v>
      </c>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f>$B120*$N$10*$N$20</f>
        <v>5952.375</v>
      </c>
      <c r="AI120" s="171">
        <f>($B120*$O$10*$N$20)+($B120*$N$10*$N$21)</f>
        <v>6613.75</v>
      </c>
      <c r="AJ120" s="171">
        <f>($B120*$P$10*$N$20)+($B120*$O$10*$N$21)+($B120*$N$10*$N$22)</f>
        <v>6613.75</v>
      </c>
      <c r="AK120" s="171">
        <f>($B120*$Q$10*$N$20)+($B120*$P$10*$N$21)+($B120*AI$10*$N$22)</f>
        <v>6613.75</v>
      </c>
      <c r="AL120" s="171">
        <f>($B120*$R$10*$N$20)+($B120*$Q$10*$N$21)+($B120*$P$10*$N$22)</f>
        <v>6613.75</v>
      </c>
      <c r="AM120" s="171">
        <f>($B120*$S$10*$N$20)+($B120*$R$10*$N$21)+($B120*$Q$10*$N$22)</f>
        <v>6613.75</v>
      </c>
      <c r="AN120" s="171">
        <f>($B120*$T$10*$N$20)+($B120*$S$10*$N$21)+($B120*$R$10*$N$22)</f>
        <v>6613.75</v>
      </c>
      <c r="AO120" s="107"/>
      <c r="AP120" s="107"/>
      <c r="AQ120" s="107"/>
      <c r="AR120" s="107"/>
      <c r="AS120" s="107"/>
      <c r="AT120" s="107"/>
      <c r="AU120" s="107"/>
      <c r="AV120" s="107"/>
      <c r="AW120" s="107"/>
      <c r="AX120" s="107"/>
      <c r="AY120" s="107"/>
      <c r="AZ120" s="107"/>
      <c r="BA120" s="107"/>
    </row>
    <row r="121" ht="18.75" customHeight="1">
      <c r="A121" s="152"/>
      <c r="B121" s="158">
        <f t="shared" si="6"/>
        <v>718637.6</v>
      </c>
      <c r="C121" s="159">
        <f>eomonth(C120,1)</f>
        <v>45473</v>
      </c>
      <c r="D121" s="160" t="s">
        <v>37</v>
      </c>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f>$B121*$N$7*$N$20</f>
        <v>646773.84</v>
      </c>
      <c r="AJ121" s="161">
        <f>($B121*$O$7*$N$20)+($B121*$N$7*$N$21)</f>
        <v>71863.76</v>
      </c>
      <c r="AK121" s="161">
        <f>($B121*$P$7*$N$20)+($B121*$O$7*$N$21)+($B121*$N$7*$N$22)</f>
        <v>0</v>
      </c>
      <c r="AL121" s="161">
        <f>($B121*$Q$7*$N$20)+($B121*$P$7*$N$21)+($B121*AJ$7*$N$22)</f>
        <v>0</v>
      </c>
      <c r="AM121" s="161">
        <f>($B121*$R$7*$N$20)+($B121*$Q$7*$N$21)+($B121*$P$7*$N$22)</f>
        <v>0</v>
      </c>
      <c r="AN121" s="161">
        <f>($B121*$S$7*$N$20)+($B121*$R$7*$N$21)+($B121*$Q$7*$N$22)</f>
        <v>0</v>
      </c>
      <c r="AO121" s="107"/>
      <c r="AP121" s="107"/>
      <c r="AQ121" s="107"/>
      <c r="AR121" s="107"/>
      <c r="AS121" s="107"/>
      <c r="AT121" s="107"/>
      <c r="AU121" s="107"/>
      <c r="AV121" s="107"/>
      <c r="AW121" s="107"/>
      <c r="AX121" s="107"/>
      <c r="AY121" s="107"/>
      <c r="AZ121" s="107"/>
      <c r="BA121" s="107"/>
    </row>
    <row r="122" ht="18.75" customHeight="1">
      <c r="A122" s="152"/>
      <c r="B122" s="162">
        <f t="shared" si="6"/>
        <v>44914.85</v>
      </c>
      <c r="C122" s="163">
        <f>C121</f>
        <v>45473</v>
      </c>
      <c r="D122" s="164" t="s">
        <v>39</v>
      </c>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6">
        <f>$B122*$N$8*$N$20</f>
        <v>20211.6825</v>
      </c>
      <c r="AJ122" s="166">
        <f>($B122*$O$8*$N$20)+($B122*$N$8*$N$21)</f>
        <v>2245.7425</v>
      </c>
      <c r="AK122" s="166">
        <f>($B122*$P$8*$N$20)+($B122*$O$8*$N$21)+($B122*$N$8*$N$22)</f>
        <v>0</v>
      </c>
      <c r="AL122" s="166">
        <f>($B122*$Q$8*$N$20)+($B122*$P$8*$N$21)+($B122*AJ$8*$N$22)</f>
        <v>0</v>
      </c>
      <c r="AM122" s="166">
        <f>($B122*$R$8*$N$20)+($B122*$Q$8*$N$21)+($B122*$P$8*$N$22)</f>
        <v>0</v>
      </c>
      <c r="AN122" s="166">
        <f>($B122*$S$8*$N$20)+($B122*$R$8*$N$21)+($B122*$Q$8*$N$22)</f>
        <v>0</v>
      </c>
      <c r="AO122" s="107"/>
      <c r="AP122" s="107"/>
      <c r="AQ122" s="107"/>
      <c r="AR122" s="107"/>
      <c r="AS122" s="107"/>
      <c r="AT122" s="107"/>
      <c r="AU122" s="107"/>
      <c r="AV122" s="107"/>
      <c r="AW122" s="107"/>
      <c r="AX122" s="107"/>
      <c r="AY122" s="107"/>
      <c r="AZ122" s="107"/>
      <c r="BA122" s="107"/>
    </row>
    <row r="123" ht="18.75" customHeight="1">
      <c r="A123" s="152"/>
      <c r="B123" s="162">
        <f t="shared" si="6"/>
        <v>89829.7</v>
      </c>
      <c r="C123" s="163">
        <f>C121</f>
        <v>45473</v>
      </c>
      <c r="D123" s="167" t="s">
        <v>40</v>
      </c>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f>$B123*$N$9*$N$20</f>
        <v>20211.6825</v>
      </c>
      <c r="AJ123" s="166">
        <f>($B123*$O$9*$N$20)+($B123*$N$9*$N$21)</f>
        <v>2245.7425</v>
      </c>
      <c r="AK123" s="166">
        <f>($B123*$P$9*$N$20)+($B123*$O$9*$N$21)+($B123*$N$9*$N$22)</f>
        <v>0</v>
      </c>
      <c r="AL123" s="166">
        <f>($B123*$Q$9*$N$20)+($B123*$P$9*$N$21)+($B123*AJ$9*$N$22)</f>
        <v>20211.6825</v>
      </c>
      <c r="AM123" s="166">
        <f>($B123*$R$9*$N$20)+($B123*$Q$9*$N$21)+($B123*$P$9*$N$22)</f>
        <v>2245.7425</v>
      </c>
      <c r="AN123" s="166">
        <f>($B123*$S$9*$N$20)+($B123*$R$9*$N$21)+($B123*$Q$9*$N$22)</f>
        <v>0</v>
      </c>
      <c r="AO123" s="107"/>
      <c r="AP123" s="107"/>
      <c r="AQ123" s="107"/>
      <c r="AR123" s="107"/>
      <c r="AS123" s="107"/>
      <c r="AT123" s="107"/>
      <c r="AU123" s="107"/>
      <c r="AV123" s="107"/>
      <c r="AW123" s="107"/>
      <c r="AX123" s="107"/>
      <c r="AY123" s="107"/>
      <c r="AZ123" s="107"/>
      <c r="BA123" s="107"/>
    </row>
    <row r="124" ht="18.75" customHeight="1">
      <c r="A124" s="152"/>
      <c r="B124" s="168">
        <f t="shared" si="6"/>
        <v>44914.85</v>
      </c>
      <c r="C124" s="169">
        <f>C123</f>
        <v>45473</v>
      </c>
      <c r="D124" s="170" t="s">
        <v>36</v>
      </c>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c r="AE124" s="171"/>
      <c r="AF124" s="171"/>
      <c r="AG124" s="171"/>
      <c r="AH124" s="171"/>
      <c r="AI124" s="171">
        <f>$B124*$N$10*$N$20</f>
        <v>3368.61375</v>
      </c>
      <c r="AJ124" s="171">
        <f>($B124*$O$10*$N$20)+($B124*$N$10*$N$21)</f>
        <v>3742.904167</v>
      </c>
      <c r="AK124" s="171">
        <f>($B124*$P$10*$N$20)+($B124*$O$10*$N$21)+($B124*$N$10*$N$22)</f>
        <v>3742.904167</v>
      </c>
      <c r="AL124" s="171">
        <f>($B124*$Q$10*$N$20)+($B124*$P$10*$N$21)+($B124*AJ$10*$N$22)</f>
        <v>3742.904167</v>
      </c>
      <c r="AM124" s="171">
        <f>($B124*$R$10*$N$20)+($B124*$Q$10*$N$21)+($B124*$P$10*$N$22)</f>
        <v>3742.904167</v>
      </c>
      <c r="AN124" s="171">
        <f>($B124*$S$10*$N$20)+($B124*$R$10*$N$21)+($B124*$Q$10*$N$22)</f>
        <v>3742.904167</v>
      </c>
      <c r="AO124" s="107"/>
      <c r="AP124" s="107"/>
      <c r="AQ124" s="107"/>
      <c r="AR124" s="107"/>
      <c r="AS124" s="107"/>
      <c r="AT124" s="107"/>
      <c r="AU124" s="107"/>
      <c r="AV124" s="107"/>
      <c r="AW124" s="107"/>
      <c r="AX124" s="107"/>
      <c r="AY124" s="107"/>
      <c r="AZ124" s="107"/>
      <c r="BA124" s="107"/>
    </row>
    <row r="125" ht="18.75" customHeight="1">
      <c r="A125" s="152"/>
      <c r="B125" s="158">
        <f t="shared" si="6"/>
        <v>1078614.4</v>
      </c>
      <c r="C125" s="159">
        <f>eomonth(C124,1)</f>
        <v>45504</v>
      </c>
      <c r="D125" s="160" t="s">
        <v>37</v>
      </c>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f>$B125*$N$7*$N$20</f>
        <v>970752.96</v>
      </c>
      <c r="AK125" s="161">
        <f>($B125*$O$7*$N$20)+($B125*$N$7*$N$21)</f>
        <v>107861.44</v>
      </c>
      <c r="AL125" s="161">
        <f>($B125*$P$7*$N$20)+($B125*$O$7*$N$21)+($B125*$N$7*$N$22)</f>
        <v>0</v>
      </c>
      <c r="AM125" s="161">
        <f>($B125*$Q$7*$N$20)+($B125*$P$7*$N$21)+($B125*AK$7*$N$22)</f>
        <v>0</v>
      </c>
      <c r="AN125" s="161">
        <f>($B125*$R$7*$N$20)+($B125*$Q$7*$N$21)+($B125*$P$7*$N$22)</f>
        <v>0</v>
      </c>
      <c r="AO125" s="107"/>
      <c r="AP125" s="107"/>
      <c r="AQ125" s="107"/>
      <c r="AR125" s="107"/>
      <c r="AS125" s="107"/>
      <c r="AT125" s="107"/>
      <c r="AU125" s="107"/>
      <c r="AV125" s="107"/>
      <c r="AW125" s="107"/>
      <c r="AX125" s="107"/>
      <c r="AY125" s="107"/>
      <c r="AZ125" s="107"/>
      <c r="BA125" s="107"/>
    </row>
    <row r="126" ht="18.75" customHeight="1">
      <c r="A126" s="152"/>
      <c r="B126" s="162">
        <f t="shared" si="6"/>
        <v>67413.4</v>
      </c>
      <c r="C126" s="163">
        <f>C125</f>
        <v>45504</v>
      </c>
      <c r="D126" s="164" t="s">
        <v>39</v>
      </c>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6">
        <f>$B126*$N$8*$N$20</f>
        <v>30336.03</v>
      </c>
      <c r="AK126" s="166">
        <f>($B126*$O$8*$N$20)+($B126*$N$8*$N$21)</f>
        <v>3370.67</v>
      </c>
      <c r="AL126" s="166">
        <f>($B126*$P$8*$N$20)+($B126*$O$8*$N$21)+($B126*$N$8*$N$22)</f>
        <v>0</v>
      </c>
      <c r="AM126" s="166">
        <f>($B126*$Q$8*$N$20)+($B126*$P$8*$N$21)+($B126*AK$8*$N$22)</f>
        <v>0</v>
      </c>
      <c r="AN126" s="166">
        <f>($B126*$R$8*$N$20)+($B126*$Q$8*$N$21)+($B126*$P$8*$N$22)</f>
        <v>0</v>
      </c>
      <c r="AO126" s="107"/>
      <c r="AP126" s="107"/>
      <c r="AQ126" s="107"/>
      <c r="AR126" s="107"/>
      <c r="AS126" s="107"/>
      <c r="AT126" s="107"/>
      <c r="AU126" s="107"/>
      <c r="AV126" s="107"/>
      <c r="AW126" s="107"/>
      <c r="AX126" s="107"/>
      <c r="AY126" s="107"/>
      <c r="AZ126" s="107"/>
      <c r="BA126" s="107"/>
    </row>
    <row r="127" ht="18.75" customHeight="1">
      <c r="A127" s="152"/>
      <c r="B127" s="162">
        <f t="shared" si="6"/>
        <v>134826.8</v>
      </c>
      <c r="C127" s="163">
        <f>C125</f>
        <v>45504</v>
      </c>
      <c r="D127" s="167" t="s">
        <v>40</v>
      </c>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f>$B127*$N$9*$N$20</f>
        <v>30336.03</v>
      </c>
      <c r="AK127" s="166">
        <f>($B127*$O$9*$N$20)+($B127*$N$9*$N$21)</f>
        <v>3370.67</v>
      </c>
      <c r="AL127" s="166">
        <f>($B127*$P$9*$N$20)+($B127*$O$9*$N$21)+($B127*$N$9*$N$22)</f>
        <v>0</v>
      </c>
      <c r="AM127" s="166">
        <f>($B127*$Q$9*$N$20)+($B127*$P$9*$N$21)+($B127*AK$9*$N$22)</f>
        <v>30336.03</v>
      </c>
      <c r="AN127" s="166">
        <f>($B127*$R$9*$N$20)+($B127*$Q$9*$N$21)+($B127*$P$9*$N$22)</f>
        <v>3370.67</v>
      </c>
      <c r="AO127" s="107"/>
      <c r="AP127" s="107"/>
      <c r="AQ127" s="107"/>
      <c r="AR127" s="107"/>
      <c r="AS127" s="107"/>
      <c r="AT127" s="107"/>
      <c r="AU127" s="107"/>
      <c r="AV127" s="107"/>
      <c r="AW127" s="107"/>
      <c r="AX127" s="107"/>
      <c r="AY127" s="107"/>
      <c r="AZ127" s="107"/>
      <c r="BA127" s="107"/>
    </row>
    <row r="128" ht="18.75" customHeight="1">
      <c r="A128" s="152"/>
      <c r="B128" s="168">
        <f t="shared" si="6"/>
        <v>67413.4</v>
      </c>
      <c r="C128" s="169">
        <f>C127</f>
        <v>45504</v>
      </c>
      <c r="D128" s="170" t="s">
        <v>36</v>
      </c>
      <c r="E128" s="171"/>
      <c r="F128" s="171"/>
      <c r="G128" s="171"/>
      <c r="H128" s="171"/>
      <c r="I128" s="171"/>
      <c r="J128" s="171"/>
      <c r="K128" s="171"/>
      <c r="L128" s="171"/>
      <c r="M128" s="171"/>
      <c r="N128" s="171"/>
      <c r="O128" s="171"/>
      <c r="P128" s="171"/>
      <c r="Q128" s="171"/>
      <c r="R128" s="171"/>
      <c r="S128" s="171"/>
      <c r="T128" s="171"/>
      <c r="U128" s="171"/>
      <c r="V128" s="171"/>
      <c r="W128" s="171"/>
      <c r="X128" s="171"/>
      <c r="Y128" s="171"/>
      <c r="Z128" s="171"/>
      <c r="AA128" s="171"/>
      <c r="AB128" s="171"/>
      <c r="AC128" s="171"/>
      <c r="AD128" s="171"/>
      <c r="AE128" s="171"/>
      <c r="AF128" s="171"/>
      <c r="AG128" s="171"/>
      <c r="AH128" s="171"/>
      <c r="AI128" s="171"/>
      <c r="AJ128" s="171">
        <f>$B128*$N$10*$N$20</f>
        <v>5056.005</v>
      </c>
      <c r="AK128" s="171">
        <f>($B128*$O$10*$N$20)+($B128*$N$10*$N$21)</f>
        <v>5617.783333</v>
      </c>
      <c r="AL128" s="171">
        <f>($B128*$P$10*$N$20)+($B128*$O$10*$N$21)+($B128*$N$10*$N$22)</f>
        <v>5617.783333</v>
      </c>
      <c r="AM128" s="171">
        <f>($B128*$Q$10*$N$20)+($B128*$P$10*$N$21)+($B128*AK$10*$N$22)</f>
        <v>5617.783333</v>
      </c>
      <c r="AN128" s="171">
        <f>($B128*$R$10*$N$20)+($B128*$Q$10*$N$21)+($B128*$P$10*$N$22)</f>
        <v>5617.783333</v>
      </c>
      <c r="AO128" s="107"/>
      <c r="AP128" s="107"/>
      <c r="AQ128" s="107"/>
      <c r="AR128" s="107"/>
      <c r="AS128" s="107"/>
      <c r="AT128" s="107"/>
      <c r="AU128" s="107"/>
      <c r="AV128" s="107"/>
      <c r="AW128" s="107"/>
      <c r="AX128" s="107"/>
      <c r="AY128" s="107"/>
      <c r="AZ128" s="107"/>
      <c r="BA128" s="107"/>
    </row>
    <row r="129" ht="18.75" customHeight="1">
      <c r="A129" s="152"/>
      <c r="B129" s="158">
        <f t="shared" si="6"/>
        <v>1309796</v>
      </c>
      <c r="C129" s="159">
        <f>eomonth(C128,1)</f>
        <v>45535</v>
      </c>
      <c r="D129" s="160" t="s">
        <v>37</v>
      </c>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f>$B129*$N$7*$N$20</f>
        <v>1178816.4</v>
      </c>
      <c r="AL129" s="161">
        <f>($B129*$O$7*$N$20)+($B129*$N$7*$N$21)</f>
        <v>130979.6</v>
      </c>
      <c r="AM129" s="161">
        <f>($B129*$P$7*$N$20)+($B129*$O$7*$N$21)+($B129*$N$7*$N$22)</f>
        <v>0</v>
      </c>
      <c r="AN129" s="161">
        <f>($B129*$Q$7*$N$20)+($B129*$P$7*$N$21)+($B129*AL$7*$N$22)</f>
        <v>0</v>
      </c>
      <c r="AO129" s="107"/>
      <c r="AP129" s="107"/>
      <c r="AQ129" s="107"/>
      <c r="AR129" s="107"/>
      <c r="AS129" s="107"/>
      <c r="AT129" s="107"/>
      <c r="AU129" s="107"/>
      <c r="AV129" s="107"/>
      <c r="AW129" s="107"/>
      <c r="AX129" s="107"/>
      <c r="AY129" s="107"/>
      <c r="AZ129" s="107"/>
      <c r="BA129" s="107"/>
    </row>
    <row r="130" ht="18.75" customHeight="1">
      <c r="A130" s="152"/>
      <c r="B130" s="162">
        <f t="shared" si="6"/>
        <v>81862.25</v>
      </c>
      <c r="C130" s="163">
        <f>C129</f>
        <v>45535</v>
      </c>
      <c r="D130" s="164" t="s">
        <v>39</v>
      </c>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6">
        <f>$B130*$N$8*$N$20</f>
        <v>36838.0125</v>
      </c>
      <c r="AL130" s="166">
        <f>($B130*$O$8*$N$20)+($B130*$N$8*$N$21)</f>
        <v>4093.1125</v>
      </c>
      <c r="AM130" s="166">
        <f>($B130*$P$8*$N$20)+($B130*$O$8*$N$21)+($B130*$N$8*$N$22)</f>
        <v>0</v>
      </c>
      <c r="AN130" s="166">
        <f>($B130*$Q$8*$N$20)+($B130*$P$8*$N$21)+($B130*AL$8*$N$22)</f>
        <v>0</v>
      </c>
      <c r="AO130" s="107"/>
      <c r="AP130" s="107"/>
      <c r="AQ130" s="107"/>
      <c r="AR130" s="107"/>
      <c r="AS130" s="107"/>
      <c r="AT130" s="107"/>
      <c r="AU130" s="107"/>
      <c r="AV130" s="107"/>
      <c r="AW130" s="107"/>
      <c r="AX130" s="107"/>
      <c r="AY130" s="107"/>
      <c r="AZ130" s="107"/>
      <c r="BA130" s="107"/>
    </row>
    <row r="131" ht="18.75" customHeight="1">
      <c r="A131" s="152"/>
      <c r="B131" s="162">
        <f t="shared" si="6"/>
        <v>163724.5</v>
      </c>
      <c r="C131" s="163">
        <f>C129</f>
        <v>45535</v>
      </c>
      <c r="D131" s="167" t="s">
        <v>40</v>
      </c>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f>$B131*$N$9*$N$20</f>
        <v>36838.0125</v>
      </c>
      <c r="AL131" s="166">
        <f>($B131*$O$9*$N$20)+($B131*$N$9*$N$21)</f>
        <v>4093.1125</v>
      </c>
      <c r="AM131" s="166">
        <f>($B131*$P$9*$N$20)+($B131*$O$9*$N$21)+($B131*$N$9*$N$22)</f>
        <v>0</v>
      </c>
      <c r="AN131" s="166">
        <f>($B131*$Q$9*$N$20)+($B131*$P$9*$N$21)+($B131*AL$9*$N$22)</f>
        <v>36838.0125</v>
      </c>
      <c r="AO131" s="107"/>
      <c r="AP131" s="107"/>
      <c r="AQ131" s="107"/>
      <c r="AR131" s="107"/>
      <c r="AS131" s="107"/>
      <c r="AT131" s="107"/>
      <c r="AU131" s="107"/>
      <c r="AV131" s="107"/>
      <c r="AW131" s="107"/>
      <c r="AX131" s="107"/>
      <c r="AY131" s="107"/>
      <c r="AZ131" s="107"/>
      <c r="BA131" s="107"/>
    </row>
    <row r="132" ht="18.75" customHeight="1">
      <c r="A132" s="152"/>
      <c r="B132" s="168">
        <f t="shared" si="6"/>
        <v>81862.25</v>
      </c>
      <c r="C132" s="169">
        <f>C131</f>
        <v>45535</v>
      </c>
      <c r="D132" s="170" t="s">
        <v>36</v>
      </c>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f>$B132*$N$10*$N$20</f>
        <v>6139.66875</v>
      </c>
      <c r="AL132" s="171">
        <f>($B132*$O$10*$N$20)+($B132*$N$10*$N$21)</f>
        <v>6821.854167</v>
      </c>
      <c r="AM132" s="171">
        <f>($B132*$P$10*$N$20)+($B132*$O$10*$N$21)+($B132*$N$10*$N$22)</f>
        <v>6821.854167</v>
      </c>
      <c r="AN132" s="171">
        <f>($B132*$Q$10*$N$20)+($B132*$P$10*$N$21)+($B132*AL$10*$N$22)</f>
        <v>6821.854167</v>
      </c>
      <c r="AO132" s="107"/>
      <c r="AP132" s="107"/>
      <c r="AQ132" s="107"/>
      <c r="AR132" s="107"/>
      <c r="AS132" s="107"/>
      <c r="AT132" s="107"/>
      <c r="AU132" s="107"/>
      <c r="AV132" s="107"/>
      <c r="AW132" s="107"/>
      <c r="AX132" s="107"/>
      <c r="AY132" s="107"/>
      <c r="AZ132" s="107"/>
      <c r="BA132" s="107"/>
    </row>
    <row r="133" ht="18.75" customHeight="1">
      <c r="A133" s="152"/>
      <c r="B133" s="158">
        <f t="shared" si="6"/>
        <v>1155182.4</v>
      </c>
      <c r="C133" s="159">
        <f>eomonth(C132,1)</f>
        <v>45565</v>
      </c>
      <c r="D133" s="160" t="s">
        <v>37</v>
      </c>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f>$B133*$N$7*$N$20</f>
        <v>1039664.16</v>
      </c>
      <c r="AM133" s="161">
        <f>($B133*$O$7*$N$20)+($B133*$N$7*$N$21)</f>
        <v>115518.24</v>
      </c>
      <c r="AN133" s="161">
        <f>($B133*$P$7*$N$20)+($B133*$O$7*$N$21)+($B133*$N$7*$N$22)</f>
        <v>0</v>
      </c>
      <c r="AO133" s="107"/>
      <c r="AP133" s="107"/>
      <c r="AQ133" s="107"/>
      <c r="AR133" s="107"/>
      <c r="AS133" s="107"/>
      <c r="AT133" s="107"/>
      <c r="AU133" s="107"/>
      <c r="AV133" s="107"/>
      <c r="AW133" s="107"/>
      <c r="AX133" s="107"/>
      <c r="AY133" s="107"/>
      <c r="AZ133" s="107"/>
      <c r="BA133" s="107"/>
    </row>
    <row r="134" ht="18.75" customHeight="1">
      <c r="A134" s="152"/>
      <c r="B134" s="162">
        <f t="shared" si="6"/>
        <v>72198.9</v>
      </c>
      <c r="C134" s="163">
        <f>C133</f>
        <v>45565</v>
      </c>
      <c r="D134" s="164" t="s">
        <v>39</v>
      </c>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6">
        <f>$B134*$N$8*$N$20</f>
        <v>32489.505</v>
      </c>
      <c r="AM134" s="166">
        <f>($B134*$O$8*$N$20)+($B134*$N$8*$N$21)</f>
        <v>3609.945</v>
      </c>
      <c r="AN134" s="166">
        <f>($B134*$P$8*$N$20)+($B134*$O$8*$N$21)+($B134*$N$8*$N$22)</f>
        <v>0</v>
      </c>
      <c r="AO134" s="107"/>
      <c r="AP134" s="107"/>
      <c r="AQ134" s="107"/>
      <c r="AR134" s="107"/>
      <c r="AS134" s="107"/>
      <c r="AT134" s="107"/>
      <c r="AU134" s="107"/>
      <c r="AV134" s="107"/>
      <c r="AW134" s="107"/>
      <c r="AX134" s="107"/>
      <c r="AY134" s="107"/>
      <c r="AZ134" s="107"/>
      <c r="BA134" s="107"/>
    </row>
    <row r="135" ht="18.75" customHeight="1">
      <c r="A135" s="152"/>
      <c r="B135" s="162">
        <f t="shared" si="6"/>
        <v>144397.8</v>
      </c>
      <c r="C135" s="163">
        <f>C133</f>
        <v>45565</v>
      </c>
      <c r="D135" s="167" t="s">
        <v>40</v>
      </c>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f>$B135*$N$9*$N$20</f>
        <v>32489.505</v>
      </c>
      <c r="AM135" s="166">
        <f>($B135*$O$9*$N$20)+($B135*$N$9*$N$21)</f>
        <v>3609.945</v>
      </c>
      <c r="AN135" s="166">
        <f>($B135*$P$9*$N$20)+($B135*$O$9*$N$21)+($B135*$N$9*$N$22)</f>
        <v>0</v>
      </c>
      <c r="AO135" s="107"/>
      <c r="AP135" s="107"/>
      <c r="AQ135" s="107"/>
      <c r="AR135" s="107"/>
      <c r="AS135" s="107"/>
      <c r="AT135" s="107"/>
      <c r="AU135" s="107"/>
      <c r="AV135" s="107"/>
      <c r="AW135" s="107"/>
      <c r="AX135" s="107"/>
      <c r="AY135" s="107"/>
      <c r="AZ135" s="107"/>
      <c r="BA135" s="107"/>
    </row>
    <row r="136" ht="18.75" customHeight="1">
      <c r="A136" s="152"/>
      <c r="B136" s="168">
        <f t="shared" si="6"/>
        <v>72198.9</v>
      </c>
      <c r="C136" s="169">
        <f>C135</f>
        <v>45565</v>
      </c>
      <c r="D136" s="170" t="s">
        <v>36</v>
      </c>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f>$B136*$N$10*$N$20</f>
        <v>5414.9175</v>
      </c>
      <c r="AM136" s="171">
        <f>($B136*$O$10*$N$20)+($B136*$N$10*$N$21)</f>
        <v>6016.575</v>
      </c>
      <c r="AN136" s="171">
        <f>($B136*$P$10*$N$20)+($B136*$O$10*$N$21)+($B136*$N$10*$N$22)</f>
        <v>6016.575</v>
      </c>
      <c r="AO136" s="107"/>
      <c r="AP136" s="107"/>
      <c r="AQ136" s="107"/>
      <c r="AR136" s="107"/>
      <c r="AS136" s="107"/>
      <c r="AT136" s="107"/>
      <c r="AU136" s="107"/>
      <c r="AV136" s="107"/>
      <c r="AW136" s="107"/>
      <c r="AX136" s="107"/>
      <c r="AY136" s="107"/>
      <c r="AZ136" s="107"/>
      <c r="BA136" s="107"/>
    </row>
    <row r="137" ht="18.75" customHeight="1">
      <c r="A137" s="152"/>
      <c r="B137" s="158">
        <f t="shared" si="6"/>
        <v>1442355.2</v>
      </c>
      <c r="C137" s="159">
        <f>eomonth(C136,1)</f>
        <v>45596</v>
      </c>
      <c r="D137" s="160" t="s">
        <v>37</v>
      </c>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f>$B137*$N$7*$N$20</f>
        <v>1298119.68</v>
      </c>
      <c r="AN137" s="161">
        <f>($B137*$O$7*$N$20)+($B137*$N$7*$N$21)</f>
        <v>144235.52</v>
      </c>
      <c r="AO137" s="107"/>
      <c r="AP137" s="107"/>
      <c r="AQ137" s="107"/>
      <c r="AR137" s="107"/>
      <c r="AS137" s="107"/>
      <c r="AT137" s="107"/>
      <c r="AU137" s="107"/>
      <c r="AV137" s="107"/>
      <c r="AW137" s="107"/>
      <c r="AX137" s="107"/>
      <c r="AY137" s="107"/>
      <c r="AZ137" s="107"/>
      <c r="BA137" s="107"/>
    </row>
    <row r="138" ht="18.75" customHeight="1">
      <c r="A138" s="152"/>
      <c r="B138" s="162">
        <f t="shared" si="6"/>
        <v>90147.2</v>
      </c>
      <c r="C138" s="163">
        <f>C137</f>
        <v>45596</v>
      </c>
      <c r="D138" s="164" t="s">
        <v>39</v>
      </c>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6">
        <f>$B138*$N$8*$N$20</f>
        <v>40566.24</v>
      </c>
      <c r="AN138" s="166">
        <f>($B138*$O$8*$N$20)+($B138*$N$8*$N$21)</f>
        <v>4507.36</v>
      </c>
      <c r="AO138" s="107"/>
      <c r="AP138" s="107"/>
      <c r="AQ138" s="107"/>
      <c r="AR138" s="107"/>
      <c r="AS138" s="107"/>
      <c r="AT138" s="107"/>
      <c r="AU138" s="107"/>
      <c r="AV138" s="107"/>
      <c r="AW138" s="107"/>
      <c r="AX138" s="107"/>
      <c r="AY138" s="107"/>
      <c r="AZ138" s="107"/>
      <c r="BA138" s="107"/>
    </row>
    <row r="139" ht="18.75" customHeight="1">
      <c r="A139" s="152"/>
      <c r="B139" s="162">
        <f t="shared" si="6"/>
        <v>180294.4</v>
      </c>
      <c r="C139" s="163">
        <f>C137</f>
        <v>45596</v>
      </c>
      <c r="D139" s="167" t="s">
        <v>40</v>
      </c>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f>$B139*$N$9*$N$20</f>
        <v>40566.24</v>
      </c>
      <c r="AN139" s="166">
        <f>($B139*$O$9*$N$20)+($B139*$N$9*$N$21)</f>
        <v>4507.36</v>
      </c>
      <c r="AO139" s="107"/>
      <c r="AP139" s="107"/>
      <c r="AQ139" s="107"/>
      <c r="AR139" s="107"/>
      <c r="AS139" s="107"/>
      <c r="AT139" s="107"/>
      <c r="AU139" s="107"/>
      <c r="AV139" s="107"/>
      <c r="AW139" s="107"/>
      <c r="AX139" s="107"/>
      <c r="AY139" s="107"/>
      <c r="AZ139" s="107"/>
      <c r="BA139" s="107"/>
    </row>
    <row r="140" ht="18.75" customHeight="1">
      <c r="A140" s="152"/>
      <c r="B140" s="168">
        <f t="shared" si="6"/>
        <v>90147.2</v>
      </c>
      <c r="C140" s="169">
        <f>C139</f>
        <v>45596</v>
      </c>
      <c r="D140" s="170" t="s">
        <v>36</v>
      </c>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f>$B140*$N$10*$N$20</f>
        <v>6761.04</v>
      </c>
      <c r="AN140" s="171">
        <f>($B140*$O$10*$N$20)+($B140*$N$10*$N$21)</f>
        <v>7512.266667</v>
      </c>
      <c r="AO140" s="107"/>
      <c r="AP140" s="107"/>
      <c r="AQ140" s="107"/>
      <c r="AR140" s="107"/>
      <c r="AS140" s="107"/>
      <c r="AT140" s="107"/>
      <c r="AU140" s="107"/>
      <c r="AV140" s="107"/>
      <c r="AW140" s="107"/>
      <c r="AX140" s="107"/>
      <c r="AY140" s="107"/>
      <c r="AZ140" s="107"/>
      <c r="BA140" s="107"/>
    </row>
    <row r="141" ht="18.75" customHeight="1">
      <c r="A141" s="152"/>
      <c r="B141" s="158">
        <f t="shared" si="6"/>
        <v>1637419.2</v>
      </c>
      <c r="C141" s="159">
        <f>eomonth(C140,1)</f>
        <v>45626</v>
      </c>
      <c r="D141" s="160" t="s">
        <v>37</v>
      </c>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f>$B141*$N$7*$N$20</f>
        <v>1473677.28</v>
      </c>
      <c r="AO141" s="107"/>
      <c r="AP141" s="107"/>
      <c r="AQ141" s="107"/>
      <c r="AR141" s="107"/>
      <c r="AS141" s="107"/>
      <c r="AT141" s="107"/>
      <c r="AU141" s="107"/>
      <c r="AV141" s="107"/>
      <c r="AW141" s="107"/>
      <c r="AX141" s="107"/>
      <c r="AY141" s="107"/>
      <c r="AZ141" s="107"/>
      <c r="BA141" s="107"/>
    </row>
    <row r="142" ht="18.75" customHeight="1">
      <c r="A142" s="152"/>
      <c r="B142" s="162">
        <f t="shared" si="6"/>
        <v>102338.7</v>
      </c>
      <c r="C142" s="163">
        <f>C141</f>
        <v>45626</v>
      </c>
      <c r="D142" s="164" t="s">
        <v>39</v>
      </c>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c r="AC142" s="165"/>
      <c r="AD142" s="165"/>
      <c r="AE142" s="165"/>
      <c r="AF142" s="165"/>
      <c r="AG142" s="165"/>
      <c r="AH142" s="165"/>
      <c r="AI142" s="165"/>
      <c r="AJ142" s="165"/>
      <c r="AK142" s="165"/>
      <c r="AL142" s="165"/>
      <c r="AM142" s="165"/>
      <c r="AN142" s="166">
        <f>$B142*$N$8*$N$20</f>
        <v>46052.415</v>
      </c>
      <c r="AO142" s="107"/>
      <c r="AP142" s="107"/>
      <c r="AQ142" s="107"/>
      <c r="AR142" s="107"/>
      <c r="AS142" s="107"/>
      <c r="AT142" s="107"/>
      <c r="AU142" s="107"/>
      <c r="AV142" s="107"/>
      <c r="AW142" s="107"/>
      <c r="AX142" s="107"/>
      <c r="AY142" s="107"/>
      <c r="AZ142" s="107"/>
      <c r="BA142" s="107"/>
    </row>
    <row r="143" ht="18.75" customHeight="1">
      <c r="A143" s="152"/>
      <c r="B143" s="162">
        <f t="shared" si="6"/>
        <v>204677.4</v>
      </c>
      <c r="C143" s="163">
        <f>C141</f>
        <v>45626</v>
      </c>
      <c r="D143" s="167" t="s">
        <v>40</v>
      </c>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c r="AN143" s="166">
        <f>$B143*$N$9*$N$20</f>
        <v>46052.415</v>
      </c>
      <c r="AO143" s="107"/>
      <c r="AP143" s="107"/>
      <c r="AQ143" s="107"/>
      <c r="AR143" s="107"/>
      <c r="AS143" s="107"/>
      <c r="AT143" s="107"/>
      <c r="AU143" s="107"/>
      <c r="AV143" s="107"/>
      <c r="AW143" s="107"/>
      <c r="AX143" s="107"/>
      <c r="AY143" s="107"/>
      <c r="AZ143" s="107"/>
      <c r="BA143" s="107"/>
    </row>
    <row r="144" ht="18.75" customHeight="1">
      <c r="A144" s="152"/>
      <c r="B144" s="168">
        <f t="shared" si="6"/>
        <v>102338.7</v>
      </c>
      <c r="C144" s="169">
        <f>C143</f>
        <v>45626</v>
      </c>
      <c r="D144" s="170" t="s">
        <v>36</v>
      </c>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f>$B144*$N$10*$N$20</f>
        <v>7675.4025</v>
      </c>
      <c r="AO144" s="107"/>
      <c r="AP144" s="107"/>
      <c r="AQ144" s="107"/>
      <c r="AR144" s="107"/>
      <c r="AS144" s="107"/>
      <c r="AT144" s="107"/>
      <c r="AU144" s="107"/>
      <c r="AV144" s="107"/>
      <c r="AW144" s="107"/>
      <c r="AX144" s="107"/>
      <c r="AY144" s="107"/>
      <c r="AZ144" s="107"/>
      <c r="BA144" s="107"/>
    </row>
    <row r="145" ht="9.75" customHeight="1">
      <c r="A145" s="172"/>
      <c r="B145" s="172"/>
      <c r="C145" s="173"/>
      <c r="D145" s="173"/>
      <c r="E145" s="174"/>
      <c r="F145" s="174"/>
      <c r="G145" s="174"/>
      <c r="H145" s="174"/>
      <c r="I145" s="174"/>
      <c r="J145" s="174"/>
      <c r="K145" s="174"/>
      <c r="L145" s="174"/>
      <c r="M145" s="174"/>
      <c r="N145" s="174"/>
      <c r="O145" s="174"/>
      <c r="P145" s="174"/>
      <c r="Q145" s="175"/>
      <c r="R145" s="175"/>
      <c r="S145" s="174"/>
      <c r="T145" s="174"/>
      <c r="U145" s="174"/>
      <c r="V145" s="174"/>
      <c r="W145" s="174"/>
      <c r="X145" s="174"/>
      <c r="Y145" s="174"/>
      <c r="Z145" s="174"/>
      <c r="AA145" s="174"/>
      <c r="AB145" s="174"/>
      <c r="AC145" s="174"/>
      <c r="AD145" s="174"/>
      <c r="AE145" s="176"/>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c r="BA145" s="177"/>
    </row>
    <row r="146">
      <c r="A146" s="142"/>
      <c r="B146" s="178" t="s">
        <v>57</v>
      </c>
      <c r="C146" s="179"/>
      <c r="D146" s="112"/>
      <c r="E146" s="180">
        <v>201963.27000000002</v>
      </c>
      <c r="F146" s="180">
        <v>201963.27000000002</v>
      </c>
      <c r="G146" s="180">
        <v>201963.27000000002</v>
      </c>
      <c r="H146" s="180">
        <v>201963.27000000002</v>
      </c>
      <c r="I146" s="180">
        <v>201963.27000000002</v>
      </c>
      <c r="J146" s="180">
        <v>222783.27000000002</v>
      </c>
      <c r="K146" s="180">
        <v>247439.27000000002</v>
      </c>
      <c r="L146" s="180">
        <v>262033.27000000002</v>
      </c>
      <c r="M146" s="180">
        <v>314533.27</v>
      </c>
      <c r="N146" s="181">
        <f t="shared" ref="N146:AN146" si="38">SUM(N36:N144)</f>
        <v>549864.2438</v>
      </c>
      <c r="O146" s="181">
        <f t="shared" si="38"/>
        <v>573628.1863</v>
      </c>
      <c r="P146" s="181">
        <f t="shared" si="38"/>
        <v>446835.9854</v>
      </c>
      <c r="Q146" s="181">
        <f t="shared" si="38"/>
        <v>386195.8475</v>
      </c>
      <c r="R146" s="181">
        <f t="shared" si="38"/>
        <v>317197.1417</v>
      </c>
      <c r="S146" s="181">
        <f t="shared" si="38"/>
        <v>761770.9217</v>
      </c>
      <c r="T146" s="181">
        <f t="shared" si="38"/>
        <v>572923.2225</v>
      </c>
      <c r="U146" s="181">
        <f t="shared" si="38"/>
        <v>431412.3433</v>
      </c>
      <c r="V146" s="181">
        <f t="shared" si="38"/>
        <v>890450.6517</v>
      </c>
      <c r="W146" s="181">
        <f t="shared" si="38"/>
        <v>535213.805</v>
      </c>
      <c r="X146" s="181">
        <f t="shared" si="38"/>
        <v>718708.9796</v>
      </c>
      <c r="Y146" s="181">
        <f t="shared" si="38"/>
        <v>891598.9475</v>
      </c>
      <c r="Z146" s="181">
        <f t="shared" si="38"/>
        <v>848674.8092</v>
      </c>
      <c r="AA146" s="181">
        <f t="shared" si="38"/>
        <v>1002767.633</v>
      </c>
      <c r="AB146" s="181">
        <f t="shared" si="38"/>
        <v>1063781.011</v>
      </c>
      <c r="AC146" s="181">
        <f t="shared" si="38"/>
        <v>684646.6963</v>
      </c>
      <c r="AD146" s="181">
        <f t="shared" si="38"/>
        <v>665903.8663</v>
      </c>
      <c r="AE146" s="181">
        <f t="shared" si="38"/>
        <v>1217936.579</v>
      </c>
      <c r="AF146" s="181">
        <f t="shared" si="38"/>
        <v>798319.4613</v>
      </c>
      <c r="AG146" s="181">
        <f t="shared" si="38"/>
        <v>833742.5725</v>
      </c>
      <c r="AH146" s="181">
        <f t="shared" si="38"/>
        <v>1440721.936</v>
      </c>
      <c r="AI146" s="181">
        <f t="shared" si="38"/>
        <v>946458.2538</v>
      </c>
      <c r="AJ146" s="181">
        <f t="shared" si="38"/>
        <v>1237783.48</v>
      </c>
      <c r="AK146" s="181">
        <f t="shared" si="38"/>
        <v>1548716.494</v>
      </c>
      <c r="AL146" s="181">
        <f t="shared" si="38"/>
        <v>1380389.516</v>
      </c>
      <c r="AM146" s="181">
        <f t="shared" si="38"/>
        <v>1650092.7</v>
      </c>
      <c r="AN146" s="181">
        <f t="shared" si="38"/>
        <v>1928537.664</v>
      </c>
      <c r="AO146" s="107"/>
      <c r="AP146" s="107"/>
      <c r="AQ146" s="107"/>
      <c r="AR146" s="107"/>
      <c r="AS146" s="107"/>
      <c r="AT146" s="107"/>
      <c r="AU146" s="107"/>
      <c r="AV146" s="107"/>
      <c r="AW146" s="107"/>
      <c r="AX146" s="107"/>
      <c r="AY146" s="107"/>
      <c r="AZ146" s="107"/>
      <c r="BA146" s="107"/>
    </row>
    <row r="147" ht="30.0" customHeight="1">
      <c r="A147" s="115"/>
      <c r="B147" s="115"/>
      <c r="C147" s="121"/>
      <c r="D147" s="115"/>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07"/>
      <c r="AP147" s="107"/>
      <c r="AQ147" s="107"/>
      <c r="AR147" s="107"/>
      <c r="AS147" s="107"/>
      <c r="AT147" s="107"/>
      <c r="AU147" s="107"/>
      <c r="AV147" s="107"/>
      <c r="AW147" s="107"/>
      <c r="AX147" s="107"/>
      <c r="AY147" s="107"/>
      <c r="AZ147" s="107"/>
      <c r="BA147" s="107"/>
    </row>
    <row r="148">
      <c r="A148" s="110"/>
      <c r="B148" s="111" t="s">
        <v>58</v>
      </c>
      <c r="C148" s="112"/>
      <c r="D148" s="112"/>
      <c r="E148" s="182">
        <f t="shared" ref="E148:AN148" si="39">E4</f>
        <v>44561</v>
      </c>
      <c r="F148" s="182">
        <f t="shared" si="39"/>
        <v>44592</v>
      </c>
      <c r="G148" s="182">
        <f t="shared" si="39"/>
        <v>44620</v>
      </c>
      <c r="H148" s="182">
        <f t="shared" si="39"/>
        <v>44651</v>
      </c>
      <c r="I148" s="182">
        <f t="shared" si="39"/>
        <v>44681</v>
      </c>
      <c r="J148" s="182">
        <f t="shared" si="39"/>
        <v>44712</v>
      </c>
      <c r="K148" s="182">
        <f t="shared" si="39"/>
        <v>44742</v>
      </c>
      <c r="L148" s="182">
        <f t="shared" si="39"/>
        <v>44773</v>
      </c>
      <c r="M148" s="182">
        <f t="shared" si="39"/>
        <v>44804</v>
      </c>
      <c r="N148" s="182">
        <f t="shared" si="39"/>
        <v>44834</v>
      </c>
      <c r="O148" s="182">
        <f t="shared" si="39"/>
        <v>44865</v>
      </c>
      <c r="P148" s="182">
        <f t="shared" si="39"/>
        <v>44895</v>
      </c>
      <c r="Q148" s="182">
        <f t="shared" si="39"/>
        <v>44926</v>
      </c>
      <c r="R148" s="182">
        <f t="shared" si="39"/>
        <v>44957</v>
      </c>
      <c r="S148" s="182">
        <f t="shared" si="39"/>
        <v>44985</v>
      </c>
      <c r="T148" s="182">
        <f t="shared" si="39"/>
        <v>45016</v>
      </c>
      <c r="U148" s="182">
        <f t="shared" si="39"/>
        <v>45046</v>
      </c>
      <c r="V148" s="182">
        <f t="shared" si="39"/>
        <v>45077</v>
      </c>
      <c r="W148" s="182">
        <f t="shared" si="39"/>
        <v>45107</v>
      </c>
      <c r="X148" s="182">
        <f t="shared" si="39"/>
        <v>45138</v>
      </c>
      <c r="Y148" s="182">
        <f t="shared" si="39"/>
        <v>45169</v>
      </c>
      <c r="Z148" s="182">
        <f t="shared" si="39"/>
        <v>45199</v>
      </c>
      <c r="AA148" s="182">
        <f t="shared" si="39"/>
        <v>45230</v>
      </c>
      <c r="AB148" s="182">
        <f t="shared" si="39"/>
        <v>45260</v>
      </c>
      <c r="AC148" s="182">
        <f t="shared" si="39"/>
        <v>45291</v>
      </c>
      <c r="AD148" s="182">
        <f t="shared" si="39"/>
        <v>45322</v>
      </c>
      <c r="AE148" s="182">
        <f t="shared" si="39"/>
        <v>45351</v>
      </c>
      <c r="AF148" s="182">
        <f t="shared" si="39"/>
        <v>45382</v>
      </c>
      <c r="AG148" s="182">
        <f t="shared" si="39"/>
        <v>45412</v>
      </c>
      <c r="AH148" s="182">
        <f t="shared" si="39"/>
        <v>45443</v>
      </c>
      <c r="AI148" s="182">
        <f t="shared" si="39"/>
        <v>45473</v>
      </c>
      <c r="AJ148" s="182">
        <f t="shared" si="39"/>
        <v>45504</v>
      </c>
      <c r="AK148" s="182">
        <f t="shared" si="39"/>
        <v>45535</v>
      </c>
      <c r="AL148" s="182">
        <f t="shared" si="39"/>
        <v>45565</v>
      </c>
      <c r="AM148" s="182">
        <f t="shared" si="39"/>
        <v>45596</v>
      </c>
      <c r="AN148" s="182">
        <f t="shared" si="39"/>
        <v>45626</v>
      </c>
      <c r="AO148" s="109"/>
      <c r="AP148" s="109"/>
      <c r="AQ148" s="109"/>
      <c r="AR148" s="109"/>
      <c r="AS148" s="109"/>
      <c r="AT148" s="109"/>
      <c r="AU148" s="109"/>
      <c r="AV148" s="109"/>
      <c r="AW148" s="109"/>
      <c r="AX148" s="109"/>
      <c r="AY148" s="109"/>
      <c r="AZ148" s="109"/>
      <c r="BA148" s="109"/>
    </row>
    <row r="149" ht="9.75" customHeight="1">
      <c r="A149" s="114"/>
      <c r="B149" s="114"/>
      <c r="C149" s="114"/>
      <c r="D149" s="114"/>
      <c r="E149" s="117"/>
      <c r="F149" s="117"/>
      <c r="G149" s="117"/>
      <c r="H149" s="117"/>
      <c r="I149" s="117"/>
      <c r="J149" s="117"/>
      <c r="K149" s="117"/>
      <c r="L149" s="117"/>
      <c r="M149" s="117"/>
      <c r="N149" s="117"/>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07"/>
      <c r="AP149" s="107"/>
      <c r="AQ149" s="107"/>
      <c r="AR149" s="107"/>
      <c r="AS149" s="107"/>
      <c r="AT149" s="107"/>
      <c r="AU149" s="107"/>
      <c r="AV149" s="107"/>
      <c r="AW149" s="107"/>
      <c r="AX149" s="107"/>
      <c r="AY149" s="107"/>
      <c r="AZ149" s="107"/>
      <c r="BA149" s="107"/>
    </row>
    <row r="150" ht="26.25" customHeight="1">
      <c r="A150" s="150"/>
      <c r="B150" s="150" t="s">
        <v>53</v>
      </c>
      <c r="C150" s="150" t="s">
        <v>54</v>
      </c>
      <c r="D150" s="151" t="s">
        <v>55</v>
      </c>
      <c r="E150" s="115"/>
      <c r="F150" s="115"/>
      <c r="G150" s="115"/>
      <c r="H150" s="115"/>
      <c r="I150" s="115"/>
      <c r="J150" s="115"/>
      <c r="K150" s="115"/>
      <c r="L150" s="115"/>
      <c r="M150" s="115"/>
      <c r="N150" s="115"/>
      <c r="O150" s="115"/>
      <c r="P150" s="115"/>
      <c r="Q150" s="115"/>
      <c r="R150" s="115"/>
      <c r="S150" s="115"/>
      <c r="T150" s="115"/>
      <c r="U150" s="115"/>
      <c r="V150" s="115"/>
      <c r="W150" s="115"/>
      <c r="X150" s="115"/>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row>
    <row r="151" ht="18.75" customHeight="1">
      <c r="A151" s="152"/>
      <c r="B151" s="183" t="s">
        <v>59</v>
      </c>
      <c r="C151" s="154"/>
      <c r="D151" s="155"/>
      <c r="E151" s="157"/>
      <c r="F151" s="157"/>
      <c r="G151" s="157"/>
      <c r="H151" s="157"/>
      <c r="I151" s="157"/>
      <c r="J151" s="157"/>
      <c r="K151" s="157"/>
      <c r="L151" s="157"/>
      <c r="M151" s="157"/>
      <c r="N151" s="157">
        <f>$N$36*$N$26</f>
        <v>96000</v>
      </c>
      <c r="O151" s="157">
        <f>$N$36*$N$27</f>
        <v>12000</v>
      </c>
      <c r="P151" s="157">
        <f>$N$36*$N$28</f>
        <v>12000</v>
      </c>
      <c r="Q151" s="157">
        <v>0.0</v>
      </c>
      <c r="R151" s="157">
        <v>0.0</v>
      </c>
      <c r="S151" s="157">
        <v>0.0</v>
      </c>
      <c r="T151" s="157">
        <v>0.0</v>
      </c>
      <c r="U151" s="157">
        <v>0.0</v>
      </c>
      <c r="V151" s="157">
        <v>0.0</v>
      </c>
      <c r="W151" s="157">
        <v>0.0</v>
      </c>
      <c r="X151" s="157">
        <v>0.0</v>
      </c>
      <c r="Y151" s="157">
        <v>0.0</v>
      </c>
      <c r="Z151" s="157">
        <v>0.0</v>
      </c>
      <c r="AA151" s="157">
        <v>0.0</v>
      </c>
      <c r="AB151" s="157">
        <v>0.0</v>
      </c>
      <c r="AC151" s="157">
        <v>0.0</v>
      </c>
      <c r="AD151" s="157">
        <v>0.0</v>
      </c>
      <c r="AE151" s="157">
        <v>0.0</v>
      </c>
      <c r="AF151" s="157">
        <v>0.0</v>
      </c>
      <c r="AG151" s="157">
        <v>0.0</v>
      </c>
      <c r="AH151" s="157">
        <v>0.0</v>
      </c>
      <c r="AI151" s="157">
        <v>0.0</v>
      </c>
      <c r="AJ151" s="157">
        <v>0.0</v>
      </c>
      <c r="AK151" s="157">
        <v>0.0</v>
      </c>
      <c r="AL151" s="157">
        <v>0.0</v>
      </c>
      <c r="AM151" s="157">
        <v>0.0</v>
      </c>
      <c r="AN151" s="157">
        <v>0.0</v>
      </c>
      <c r="AO151" s="107"/>
      <c r="AP151" s="107"/>
      <c r="AQ151" s="107"/>
      <c r="AR151" s="107"/>
      <c r="AS151" s="107"/>
      <c r="AT151" s="107"/>
      <c r="AU151" s="107"/>
      <c r="AV151" s="107"/>
      <c r="AW151" s="107"/>
      <c r="AX151" s="107"/>
      <c r="AY151" s="107"/>
      <c r="AZ151" s="107"/>
      <c r="BA151" s="107"/>
    </row>
    <row r="152" ht="18.75" customHeight="1">
      <c r="A152" s="152"/>
      <c r="B152" s="158">
        <f t="shared" ref="B152:B259" si="41">IFERROR(SUMIFS($31:$31,$4:$4,C152)*vlookup(D152,$B$13:$N$16,columns($B$13:$N$13),0),"")</f>
        <v>447338.4</v>
      </c>
      <c r="C152" s="159">
        <f>$N$4</f>
        <v>44834</v>
      </c>
      <c r="D152" s="160" t="s">
        <v>37</v>
      </c>
      <c r="E152" s="161"/>
      <c r="F152" s="161"/>
      <c r="G152" s="161"/>
      <c r="H152" s="161"/>
      <c r="I152" s="161"/>
      <c r="J152" s="161"/>
      <c r="K152" s="161"/>
      <c r="L152" s="161"/>
      <c r="M152" s="161"/>
      <c r="N152" s="161"/>
      <c r="O152" s="161">
        <f t="shared" ref="O152:O155" si="42">(N37*$N$26)</f>
        <v>322083.648</v>
      </c>
      <c r="P152" s="161">
        <f t="shared" ref="P152:P155" si="43">(O37*$N$26)+(N37*$N$27)</f>
        <v>76047.528</v>
      </c>
      <c r="Q152" s="161">
        <f t="shared" ref="Q152:AN152" si="40">(P37*$N$26)+(O37*$N$27)+(N37*$N$28)</f>
        <v>44733.84</v>
      </c>
      <c r="R152" s="161">
        <f t="shared" si="40"/>
        <v>4473.384</v>
      </c>
      <c r="S152" s="161">
        <f t="shared" si="40"/>
        <v>0</v>
      </c>
      <c r="T152" s="161">
        <f t="shared" si="40"/>
        <v>0</v>
      </c>
      <c r="U152" s="161">
        <f t="shared" si="40"/>
        <v>0</v>
      </c>
      <c r="V152" s="161">
        <f t="shared" si="40"/>
        <v>0</v>
      </c>
      <c r="W152" s="161">
        <f t="shared" si="40"/>
        <v>0</v>
      </c>
      <c r="X152" s="161">
        <f t="shared" si="40"/>
        <v>0</v>
      </c>
      <c r="Y152" s="161">
        <f t="shared" si="40"/>
        <v>0</v>
      </c>
      <c r="Z152" s="161">
        <f t="shared" si="40"/>
        <v>0</v>
      </c>
      <c r="AA152" s="161">
        <f t="shared" si="40"/>
        <v>0</v>
      </c>
      <c r="AB152" s="161">
        <f t="shared" si="40"/>
        <v>0</v>
      </c>
      <c r="AC152" s="161">
        <f t="shared" si="40"/>
        <v>0</v>
      </c>
      <c r="AD152" s="161">
        <f t="shared" si="40"/>
        <v>0</v>
      </c>
      <c r="AE152" s="161">
        <f t="shared" si="40"/>
        <v>0</v>
      </c>
      <c r="AF152" s="161">
        <f t="shared" si="40"/>
        <v>0</v>
      </c>
      <c r="AG152" s="161">
        <f t="shared" si="40"/>
        <v>0</v>
      </c>
      <c r="AH152" s="161">
        <f t="shared" si="40"/>
        <v>0</v>
      </c>
      <c r="AI152" s="161">
        <f t="shared" si="40"/>
        <v>0</v>
      </c>
      <c r="AJ152" s="161">
        <f t="shared" si="40"/>
        <v>0</v>
      </c>
      <c r="AK152" s="161">
        <f t="shared" si="40"/>
        <v>0</v>
      </c>
      <c r="AL152" s="161">
        <f t="shared" si="40"/>
        <v>0</v>
      </c>
      <c r="AM152" s="161">
        <f t="shared" si="40"/>
        <v>0</v>
      </c>
      <c r="AN152" s="161">
        <f t="shared" si="40"/>
        <v>0</v>
      </c>
      <c r="AO152" s="107"/>
      <c r="AP152" s="107"/>
      <c r="AQ152" s="107"/>
      <c r="AR152" s="107"/>
      <c r="AS152" s="107"/>
      <c r="AT152" s="107"/>
      <c r="AU152" s="107"/>
      <c r="AV152" s="107"/>
      <c r="AW152" s="107"/>
      <c r="AX152" s="107"/>
      <c r="AY152" s="107"/>
      <c r="AZ152" s="107"/>
      <c r="BA152" s="107"/>
    </row>
    <row r="153" ht="18.75" customHeight="1">
      <c r="A153" s="152"/>
      <c r="B153" s="162">
        <f t="shared" si="41"/>
        <v>27958.65</v>
      </c>
      <c r="C153" s="163">
        <f>C152</f>
        <v>44834</v>
      </c>
      <c r="D153" s="164" t="s">
        <v>39</v>
      </c>
      <c r="E153" s="165"/>
      <c r="F153" s="165"/>
      <c r="G153" s="165"/>
      <c r="H153" s="165"/>
      <c r="I153" s="165"/>
      <c r="J153" s="165"/>
      <c r="K153" s="165"/>
      <c r="L153" s="165"/>
      <c r="M153" s="165"/>
      <c r="N153" s="165"/>
      <c r="O153" s="166">
        <f t="shared" si="42"/>
        <v>10065.114</v>
      </c>
      <c r="P153" s="166">
        <f t="shared" si="43"/>
        <v>2376.48525</v>
      </c>
      <c r="Q153" s="166">
        <f t="shared" ref="Q153:AN153" si="44">(P38*$N$26)+(O38*$N$27)+(N38*$N$28)</f>
        <v>1397.9325</v>
      </c>
      <c r="R153" s="166">
        <f t="shared" si="44"/>
        <v>139.79325</v>
      </c>
      <c r="S153" s="166">
        <f t="shared" si="44"/>
        <v>0</v>
      </c>
      <c r="T153" s="166">
        <f t="shared" si="44"/>
        <v>0</v>
      </c>
      <c r="U153" s="166">
        <f t="shared" si="44"/>
        <v>10065.114</v>
      </c>
      <c r="V153" s="166">
        <f t="shared" si="44"/>
        <v>2376.48525</v>
      </c>
      <c r="W153" s="166">
        <f t="shared" si="44"/>
        <v>1397.9325</v>
      </c>
      <c r="X153" s="166">
        <f t="shared" si="44"/>
        <v>139.79325</v>
      </c>
      <c r="Y153" s="166">
        <f t="shared" si="44"/>
        <v>0</v>
      </c>
      <c r="Z153" s="166">
        <f t="shared" si="44"/>
        <v>0</v>
      </c>
      <c r="AA153" s="166">
        <f t="shared" si="44"/>
        <v>0</v>
      </c>
      <c r="AB153" s="166">
        <f t="shared" si="44"/>
        <v>0</v>
      </c>
      <c r="AC153" s="166">
        <f t="shared" si="44"/>
        <v>0</v>
      </c>
      <c r="AD153" s="166">
        <f t="shared" si="44"/>
        <v>0</v>
      </c>
      <c r="AE153" s="166">
        <f t="shared" si="44"/>
        <v>0</v>
      </c>
      <c r="AF153" s="166">
        <f t="shared" si="44"/>
        <v>0</v>
      </c>
      <c r="AG153" s="166">
        <f t="shared" si="44"/>
        <v>0</v>
      </c>
      <c r="AH153" s="166">
        <f t="shared" si="44"/>
        <v>0</v>
      </c>
      <c r="AI153" s="166">
        <f t="shared" si="44"/>
        <v>0</v>
      </c>
      <c r="AJ153" s="166">
        <f t="shared" si="44"/>
        <v>0</v>
      </c>
      <c r="AK153" s="166">
        <f t="shared" si="44"/>
        <v>0</v>
      </c>
      <c r="AL153" s="166">
        <f t="shared" si="44"/>
        <v>0</v>
      </c>
      <c r="AM153" s="166">
        <f t="shared" si="44"/>
        <v>0</v>
      </c>
      <c r="AN153" s="166">
        <f t="shared" si="44"/>
        <v>0</v>
      </c>
      <c r="AO153" s="107"/>
      <c r="AP153" s="107"/>
      <c r="AQ153" s="107"/>
      <c r="AR153" s="107"/>
      <c r="AS153" s="107"/>
      <c r="AT153" s="107"/>
      <c r="AU153" s="107"/>
      <c r="AV153" s="107"/>
      <c r="AW153" s="107"/>
      <c r="AX153" s="107"/>
      <c r="AY153" s="107"/>
      <c r="AZ153" s="107"/>
      <c r="BA153" s="107"/>
    </row>
    <row r="154" ht="18.75" customHeight="1">
      <c r="A154" s="152"/>
      <c r="B154" s="162">
        <f t="shared" si="41"/>
        <v>55917.3</v>
      </c>
      <c r="C154" s="163">
        <f>C152</f>
        <v>44834</v>
      </c>
      <c r="D154" s="167" t="s">
        <v>40</v>
      </c>
      <c r="E154" s="166"/>
      <c r="F154" s="166"/>
      <c r="G154" s="166"/>
      <c r="H154" s="166"/>
      <c r="I154" s="166"/>
      <c r="J154" s="166"/>
      <c r="K154" s="166"/>
      <c r="L154" s="166"/>
      <c r="M154" s="166"/>
      <c r="N154" s="166"/>
      <c r="O154" s="166">
        <f t="shared" si="42"/>
        <v>10065.114</v>
      </c>
      <c r="P154" s="166">
        <f t="shared" si="43"/>
        <v>2376.48525</v>
      </c>
      <c r="Q154" s="166">
        <f t="shared" ref="Q154:AN154" si="45">(P39*$N$26)+(O39*$N$27)+(N39*$N$28)</f>
        <v>1397.9325</v>
      </c>
      <c r="R154" s="166">
        <f t="shared" si="45"/>
        <v>10204.90725</v>
      </c>
      <c r="S154" s="166">
        <f t="shared" si="45"/>
        <v>2376.48525</v>
      </c>
      <c r="T154" s="166">
        <f t="shared" si="45"/>
        <v>1397.9325</v>
      </c>
      <c r="U154" s="166">
        <f t="shared" si="45"/>
        <v>10204.90725</v>
      </c>
      <c r="V154" s="166">
        <f t="shared" si="45"/>
        <v>2376.48525</v>
      </c>
      <c r="W154" s="166">
        <f t="shared" si="45"/>
        <v>1397.9325</v>
      </c>
      <c r="X154" s="166">
        <f t="shared" si="45"/>
        <v>10204.90725</v>
      </c>
      <c r="Y154" s="166">
        <f t="shared" si="45"/>
        <v>2376.48525</v>
      </c>
      <c r="Z154" s="166">
        <f t="shared" si="45"/>
        <v>1397.9325</v>
      </c>
      <c r="AA154" s="166">
        <f t="shared" si="45"/>
        <v>139.79325</v>
      </c>
      <c r="AB154" s="166">
        <f t="shared" si="45"/>
        <v>0</v>
      </c>
      <c r="AC154" s="166">
        <f t="shared" si="45"/>
        <v>0</v>
      </c>
      <c r="AD154" s="166">
        <f t="shared" si="45"/>
        <v>0</v>
      </c>
      <c r="AE154" s="166">
        <f t="shared" si="45"/>
        <v>0</v>
      </c>
      <c r="AF154" s="166">
        <f t="shared" si="45"/>
        <v>0</v>
      </c>
      <c r="AG154" s="166">
        <f t="shared" si="45"/>
        <v>0</v>
      </c>
      <c r="AH154" s="166">
        <f t="shared" si="45"/>
        <v>0</v>
      </c>
      <c r="AI154" s="166">
        <f t="shared" si="45"/>
        <v>0</v>
      </c>
      <c r="AJ154" s="166">
        <f t="shared" si="45"/>
        <v>0</v>
      </c>
      <c r="AK154" s="166">
        <f t="shared" si="45"/>
        <v>0</v>
      </c>
      <c r="AL154" s="166">
        <f t="shared" si="45"/>
        <v>0</v>
      </c>
      <c r="AM154" s="166">
        <f t="shared" si="45"/>
        <v>0</v>
      </c>
      <c r="AN154" s="166">
        <f t="shared" si="45"/>
        <v>0</v>
      </c>
      <c r="AO154" s="107"/>
      <c r="AP154" s="107"/>
      <c r="AQ154" s="107"/>
      <c r="AR154" s="107"/>
      <c r="AS154" s="107"/>
      <c r="AT154" s="107"/>
      <c r="AU154" s="107"/>
      <c r="AV154" s="107"/>
      <c r="AW154" s="107"/>
      <c r="AX154" s="107"/>
      <c r="AY154" s="107"/>
      <c r="AZ154" s="107"/>
      <c r="BA154" s="107"/>
    </row>
    <row r="155" ht="18.75" customHeight="1">
      <c r="A155" s="152"/>
      <c r="B155" s="168">
        <f t="shared" si="41"/>
        <v>27958.65</v>
      </c>
      <c r="C155" s="169">
        <f>C154</f>
        <v>44834</v>
      </c>
      <c r="D155" s="170" t="s">
        <v>36</v>
      </c>
      <c r="E155" s="171"/>
      <c r="F155" s="171"/>
      <c r="G155" s="171"/>
      <c r="H155" s="171"/>
      <c r="I155" s="171"/>
      <c r="J155" s="171"/>
      <c r="K155" s="171"/>
      <c r="L155" s="171"/>
      <c r="M155" s="171"/>
      <c r="N155" s="171"/>
      <c r="O155" s="171">
        <f t="shared" si="42"/>
        <v>1677.519</v>
      </c>
      <c r="P155" s="171">
        <f t="shared" si="43"/>
        <v>2073.599875</v>
      </c>
      <c r="Q155" s="171">
        <f t="shared" ref="Q155:AN155" si="46">(P40*$N$26)+(O40*$N$27)+(N40*$N$28)</f>
        <v>2306.588625</v>
      </c>
      <c r="R155" s="171">
        <f t="shared" si="46"/>
        <v>2329.8875</v>
      </c>
      <c r="S155" s="171">
        <f t="shared" si="46"/>
        <v>2329.8875</v>
      </c>
      <c r="T155" s="171">
        <f t="shared" si="46"/>
        <v>2329.8875</v>
      </c>
      <c r="U155" s="171">
        <f t="shared" si="46"/>
        <v>2329.8875</v>
      </c>
      <c r="V155" s="171">
        <f t="shared" si="46"/>
        <v>2329.8875</v>
      </c>
      <c r="W155" s="171">
        <f t="shared" si="46"/>
        <v>2329.8875</v>
      </c>
      <c r="X155" s="171">
        <f t="shared" si="46"/>
        <v>2329.8875</v>
      </c>
      <c r="Y155" s="171">
        <f t="shared" si="46"/>
        <v>2329.8875</v>
      </c>
      <c r="Z155" s="171">
        <f t="shared" si="46"/>
        <v>2329.8875</v>
      </c>
      <c r="AA155" s="171">
        <f t="shared" si="46"/>
        <v>652.3685</v>
      </c>
      <c r="AB155" s="171">
        <f t="shared" si="46"/>
        <v>256.287625</v>
      </c>
      <c r="AC155" s="171">
        <f t="shared" si="46"/>
        <v>23.298875</v>
      </c>
      <c r="AD155" s="171">
        <f t="shared" si="46"/>
        <v>0</v>
      </c>
      <c r="AE155" s="171">
        <f t="shared" si="46"/>
        <v>0</v>
      </c>
      <c r="AF155" s="171">
        <f t="shared" si="46"/>
        <v>0</v>
      </c>
      <c r="AG155" s="171">
        <f t="shared" si="46"/>
        <v>0</v>
      </c>
      <c r="AH155" s="171">
        <f t="shared" si="46"/>
        <v>0</v>
      </c>
      <c r="AI155" s="171">
        <f t="shared" si="46"/>
        <v>0</v>
      </c>
      <c r="AJ155" s="171">
        <f t="shared" si="46"/>
        <v>0</v>
      </c>
      <c r="AK155" s="171">
        <f t="shared" si="46"/>
        <v>0</v>
      </c>
      <c r="AL155" s="171">
        <f t="shared" si="46"/>
        <v>0</v>
      </c>
      <c r="AM155" s="171">
        <f t="shared" si="46"/>
        <v>0</v>
      </c>
      <c r="AN155" s="171">
        <f t="shared" si="46"/>
        <v>0</v>
      </c>
      <c r="AO155" s="107"/>
      <c r="AP155" s="107"/>
      <c r="AQ155" s="107"/>
      <c r="AR155" s="107"/>
      <c r="AS155" s="107"/>
      <c r="AT155" s="107"/>
      <c r="AU155" s="107"/>
      <c r="AV155" s="107"/>
      <c r="AW155" s="107"/>
      <c r="AX155" s="107"/>
      <c r="AY155" s="107"/>
      <c r="AZ155" s="107"/>
      <c r="BA155" s="107"/>
    </row>
    <row r="156" ht="18.75" customHeight="1">
      <c r="A156" s="152"/>
      <c r="B156" s="158">
        <f t="shared" si="41"/>
        <v>545060</v>
      </c>
      <c r="C156" s="159">
        <f>eomonth(C155,1)</f>
        <v>44865</v>
      </c>
      <c r="D156" s="160" t="s">
        <v>37</v>
      </c>
      <c r="E156" s="161"/>
      <c r="F156" s="161"/>
      <c r="G156" s="161"/>
      <c r="H156" s="161"/>
      <c r="I156" s="161"/>
      <c r="J156" s="161"/>
      <c r="K156" s="161"/>
      <c r="L156" s="161"/>
      <c r="M156" s="161"/>
      <c r="N156" s="161"/>
      <c r="O156" s="161"/>
      <c r="P156" s="161">
        <f t="shared" ref="P156:P159" si="48">(O41*$N$26)</f>
        <v>392443.2</v>
      </c>
      <c r="Q156" s="161">
        <f t="shared" ref="Q156:Q159" si="49">(P41*$N$26)+(O41*$N$27)</f>
        <v>92660.2</v>
      </c>
      <c r="R156" s="161">
        <f t="shared" ref="R156:AN156" si="47">(Q41*$N$26)+(P41*$N$27)+(O41*$N$28)</f>
        <v>54506</v>
      </c>
      <c r="S156" s="161">
        <f t="shared" si="47"/>
        <v>5450.6</v>
      </c>
      <c r="T156" s="161">
        <f t="shared" si="47"/>
        <v>0</v>
      </c>
      <c r="U156" s="161">
        <f t="shared" si="47"/>
        <v>0</v>
      </c>
      <c r="V156" s="161">
        <f t="shared" si="47"/>
        <v>0</v>
      </c>
      <c r="W156" s="161">
        <f t="shared" si="47"/>
        <v>0</v>
      </c>
      <c r="X156" s="161">
        <f t="shared" si="47"/>
        <v>0</v>
      </c>
      <c r="Y156" s="161">
        <f t="shared" si="47"/>
        <v>0</v>
      </c>
      <c r="Z156" s="161">
        <f t="shared" si="47"/>
        <v>0</v>
      </c>
      <c r="AA156" s="161">
        <f t="shared" si="47"/>
        <v>0</v>
      </c>
      <c r="AB156" s="161">
        <f t="shared" si="47"/>
        <v>0</v>
      </c>
      <c r="AC156" s="161">
        <f t="shared" si="47"/>
        <v>0</v>
      </c>
      <c r="AD156" s="161">
        <f t="shared" si="47"/>
        <v>0</v>
      </c>
      <c r="AE156" s="161">
        <f t="shared" si="47"/>
        <v>0</v>
      </c>
      <c r="AF156" s="161">
        <f t="shared" si="47"/>
        <v>0</v>
      </c>
      <c r="AG156" s="161">
        <f t="shared" si="47"/>
        <v>0</v>
      </c>
      <c r="AH156" s="161">
        <f t="shared" si="47"/>
        <v>0</v>
      </c>
      <c r="AI156" s="161">
        <f t="shared" si="47"/>
        <v>0</v>
      </c>
      <c r="AJ156" s="161">
        <f t="shared" si="47"/>
        <v>0</v>
      </c>
      <c r="AK156" s="161">
        <f t="shared" si="47"/>
        <v>0</v>
      </c>
      <c r="AL156" s="161">
        <f t="shared" si="47"/>
        <v>0</v>
      </c>
      <c r="AM156" s="161">
        <f t="shared" si="47"/>
        <v>0</v>
      </c>
      <c r="AN156" s="161">
        <f t="shared" si="47"/>
        <v>0</v>
      </c>
      <c r="AO156" s="107"/>
      <c r="AP156" s="107"/>
      <c r="AQ156" s="107"/>
      <c r="AR156" s="107"/>
      <c r="AS156" s="107"/>
      <c r="AT156" s="107"/>
      <c r="AU156" s="107"/>
      <c r="AV156" s="107"/>
      <c r="AW156" s="107"/>
      <c r="AX156" s="107"/>
      <c r="AY156" s="107"/>
      <c r="AZ156" s="107"/>
      <c r="BA156" s="107"/>
    </row>
    <row r="157" ht="18.75" customHeight="1">
      <c r="A157" s="152"/>
      <c r="B157" s="162">
        <f t="shared" si="41"/>
        <v>34066.25</v>
      </c>
      <c r="C157" s="163">
        <f>C156</f>
        <v>44865</v>
      </c>
      <c r="D157" s="164" t="s">
        <v>39</v>
      </c>
      <c r="E157" s="165"/>
      <c r="F157" s="165"/>
      <c r="G157" s="165"/>
      <c r="H157" s="165"/>
      <c r="I157" s="165"/>
      <c r="J157" s="165"/>
      <c r="K157" s="165"/>
      <c r="L157" s="165"/>
      <c r="M157" s="165"/>
      <c r="N157" s="165"/>
      <c r="O157" s="165"/>
      <c r="P157" s="166">
        <f t="shared" si="48"/>
        <v>12263.85</v>
      </c>
      <c r="Q157" s="166">
        <f t="shared" si="49"/>
        <v>2895.63125</v>
      </c>
      <c r="R157" s="166">
        <f t="shared" ref="R157:AN157" si="50">(Q42*$N$26)+(P42*$N$27)+(O42*$N$28)</f>
        <v>1703.3125</v>
      </c>
      <c r="S157" s="166">
        <f t="shared" si="50"/>
        <v>170.33125</v>
      </c>
      <c r="T157" s="166">
        <f t="shared" si="50"/>
        <v>0</v>
      </c>
      <c r="U157" s="166">
        <f t="shared" si="50"/>
        <v>0</v>
      </c>
      <c r="V157" s="166">
        <f t="shared" si="50"/>
        <v>12263.85</v>
      </c>
      <c r="W157" s="166">
        <f t="shared" si="50"/>
        <v>2895.63125</v>
      </c>
      <c r="X157" s="166">
        <f t="shared" si="50"/>
        <v>1703.3125</v>
      </c>
      <c r="Y157" s="166">
        <f t="shared" si="50"/>
        <v>170.33125</v>
      </c>
      <c r="Z157" s="166">
        <f t="shared" si="50"/>
        <v>0</v>
      </c>
      <c r="AA157" s="166">
        <f t="shared" si="50"/>
        <v>0</v>
      </c>
      <c r="AB157" s="166">
        <f t="shared" si="50"/>
        <v>0</v>
      </c>
      <c r="AC157" s="166">
        <f t="shared" si="50"/>
        <v>0</v>
      </c>
      <c r="AD157" s="166">
        <f t="shared" si="50"/>
        <v>0</v>
      </c>
      <c r="AE157" s="166">
        <f t="shared" si="50"/>
        <v>0</v>
      </c>
      <c r="AF157" s="166">
        <f t="shared" si="50"/>
        <v>0</v>
      </c>
      <c r="AG157" s="166">
        <f t="shared" si="50"/>
        <v>0</v>
      </c>
      <c r="AH157" s="166">
        <f t="shared" si="50"/>
        <v>0</v>
      </c>
      <c r="AI157" s="166">
        <f t="shared" si="50"/>
        <v>0</v>
      </c>
      <c r="AJ157" s="166">
        <f t="shared" si="50"/>
        <v>0</v>
      </c>
      <c r="AK157" s="166">
        <f t="shared" si="50"/>
        <v>0</v>
      </c>
      <c r="AL157" s="166">
        <f t="shared" si="50"/>
        <v>0</v>
      </c>
      <c r="AM157" s="166">
        <f t="shared" si="50"/>
        <v>0</v>
      </c>
      <c r="AN157" s="166">
        <f t="shared" si="50"/>
        <v>0</v>
      </c>
      <c r="AO157" s="107"/>
      <c r="AP157" s="107"/>
      <c r="AQ157" s="107"/>
      <c r="AR157" s="107"/>
      <c r="AS157" s="107"/>
      <c r="AT157" s="107"/>
      <c r="AU157" s="107"/>
      <c r="AV157" s="107"/>
      <c r="AW157" s="107"/>
      <c r="AX157" s="107"/>
      <c r="AY157" s="107"/>
      <c r="AZ157" s="107"/>
      <c r="BA157" s="107"/>
    </row>
    <row r="158" ht="18.75" customHeight="1">
      <c r="A158" s="152"/>
      <c r="B158" s="162">
        <f t="shared" si="41"/>
        <v>68132.5</v>
      </c>
      <c r="C158" s="163">
        <f>C156</f>
        <v>44865</v>
      </c>
      <c r="D158" s="167" t="s">
        <v>40</v>
      </c>
      <c r="E158" s="166"/>
      <c r="F158" s="166"/>
      <c r="G158" s="166"/>
      <c r="H158" s="166"/>
      <c r="I158" s="166"/>
      <c r="J158" s="166"/>
      <c r="K158" s="166"/>
      <c r="L158" s="166"/>
      <c r="M158" s="166"/>
      <c r="N158" s="166"/>
      <c r="O158" s="166"/>
      <c r="P158" s="166">
        <f t="shared" si="48"/>
        <v>12263.85</v>
      </c>
      <c r="Q158" s="166">
        <f t="shared" si="49"/>
        <v>2895.63125</v>
      </c>
      <c r="R158" s="166">
        <f t="shared" ref="R158:AN158" si="51">(Q43*$N$26)+(P43*$N$27)+(O43*$N$28)</f>
        <v>1703.3125</v>
      </c>
      <c r="S158" s="166">
        <f t="shared" si="51"/>
        <v>12434.18125</v>
      </c>
      <c r="T158" s="166">
        <f t="shared" si="51"/>
        <v>2895.63125</v>
      </c>
      <c r="U158" s="166">
        <f t="shared" si="51"/>
        <v>1703.3125</v>
      </c>
      <c r="V158" s="166">
        <f t="shared" si="51"/>
        <v>12434.18125</v>
      </c>
      <c r="W158" s="166">
        <f t="shared" si="51"/>
        <v>2895.63125</v>
      </c>
      <c r="X158" s="166">
        <f t="shared" si="51"/>
        <v>1703.3125</v>
      </c>
      <c r="Y158" s="166">
        <f t="shared" si="51"/>
        <v>12434.18125</v>
      </c>
      <c r="Z158" s="166">
        <f t="shared" si="51"/>
        <v>2895.63125</v>
      </c>
      <c r="AA158" s="166">
        <f t="shared" si="51"/>
        <v>1703.3125</v>
      </c>
      <c r="AB158" s="166">
        <f t="shared" si="51"/>
        <v>170.33125</v>
      </c>
      <c r="AC158" s="166">
        <f t="shared" si="51"/>
        <v>0</v>
      </c>
      <c r="AD158" s="166">
        <f t="shared" si="51"/>
        <v>0</v>
      </c>
      <c r="AE158" s="166">
        <f t="shared" si="51"/>
        <v>0</v>
      </c>
      <c r="AF158" s="166">
        <f t="shared" si="51"/>
        <v>0</v>
      </c>
      <c r="AG158" s="166">
        <f t="shared" si="51"/>
        <v>0</v>
      </c>
      <c r="AH158" s="166">
        <f t="shared" si="51"/>
        <v>0</v>
      </c>
      <c r="AI158" s="166">
        <f t="shared" si="51"/>
        <v>0</v>
      </c>
      <c r="AJ158" s="166">
        <f t="shared" si="51"/>
        <v>0</v>
      </c>
      <c r="AK158" s="166">
        <f t="shared" si="51"/>
        <v>0</v>
      </c>
      <c r="AL158" s="166">
        <f t="shared" si="51"/>
        <v>0</v>
      </c>
      <c r="AM158" s="166">
        <f t="shared" si="51"/>
        <v>0</v>
      </c>
      <c r="AN158" s="166">
        <f t="shared" si="51"/>
        <v>0</v>
      </c>
      <c r="AO158" s="107"/>
      <c r="AP158" s="107"/>
      <c r="AQ158" s="107"/>
      <c r="AR158" s="107"/>
      <c r="AS158" s="107"/>
      <c r="AT158" s="107"/>
      <c r="AU158" s="107"/>
      <c r="AV158" s="107"/>
      <c r="AW158" s="107"/>
      <c r="AX158" s="107"/>
      <c r="AY158" s="107"/>
      <c r="AZ158" s="107"/>
      <c r="BA158" s="107"/>
    </row>
    <row r="159" ht="18.75" customHeight="1">
      <c r="A159" s="152"/>
      <c r="B159" s="168">
        <f t="shared" si="41"/>
        <v>34066.25</v>
      </c>
      <c r="C159" s="169">
        <f>C158</f>
        <v>44865</v>
      </c>
      <c r="D159" s="170" t="s">
        <v>36</v>
      </c>
      <c r="E159" s="171"/>
      <c r="F159" s="171"/>
      <c r="G159" s="171"/>
      <c r="H159" s="171"/>
      <c r="I159" s="171"/>
      <c r="J159" s="171"/>
      <c r="K159" s="171"/>
      <c r="L159" s="171"/>
      <c r="M159" s="171"/>
      <c r="N159" s="171"/>
      <c r="O159" s="171"/>
      <c r="P159" s="171">
        <f t="shared" si="48"/>
        <v>2043.975</v>
      </c>
      <c r="Q159" s="171">
        <f t="shared" si="49"/>
        <v>2526.580208</v>
      </c>
      <c r="R159" s="171">
        <f t="shared" ref="R159:AN159" si="52">(Q44*$N$26)+(P44*$N$27)+(O44*$N$28)</f>
        <v>2810.465625</v>
      </c>
      <c r="S159" s="171">
        <f t="shared" si="52"/>
        <v>2838.854167</v>
      </c>
      <c r="T159" s="171">
        <f t="shared" si="52"/>
        <v>2838.854167</v>
      </c>
      <c r="U159" s="171">
        <f t="shared" si="52"/>
        <v>2838.854167</v>
      </c>
      <c r="V159" s="171">
        <f t="shared" si="52"/>
        <v>2838.854167</v>
      </c>
      <c r="W159" s="171">
        <f t="shared" si="52"/>
        <v>2838.854167</v>
      </c>
      <c r="X159" s="171">
        <f t="shared" si="52"/>
        <v>2838.854167</v>
      </c>
      <c r="Y159" s="171">
        <f t="shared" si="52"/>
        <v>2838.854167</v>
      </c>
      <c r="Z159" s="171">
        <f t="shared" si="52"/>
        <v>2838.854167</v>
      </c>
      <c r="AA159" s="171">
        <f t="shared" si="52"/>
        <v>2838.854167</v>
      </c>
      <c r="AB159" s="171">
        <f t="shared" si="52"/>
        <v>794.8791667</v>
      </c>
      <c r="AC159" s="171">
        <f t="shared" si="52"/>
        <v>312.2739583</v>
      </c>
      <c r="AD159" s="171">
        <f t="shared" si="52"/>
        <v>28.38854167</v>
      </c>
      <c r="AE159" s="171">
        <f t="shared" si="52"/>
        <v>0</v>
      </c>
      <c r="AF159" s="171">
        <f t="shared" si="52"/>
        <v>0</v>
      </c>
      <c r="AG159" s="171">
        <f t="shared" si="52"/>
        <v>0</v>
      </c>
      <c r="AH159" s="171">
        <f t="shared" si="52"/>
        <v>0</v>
      </c>
      <c r="AI159" s="171">
        <f t="shared" si="52"/>
        <v>0</v>
      </c>
      <c r="AJ159" s="171">
        <f t="shared" si="52"/>
        <v>0</v>
      </c>
      <c r="AK159" s="171">
        <f t="shared" si="52"/>
        <v>0</v>
      </c>
      <c r="AL159" s="171">
        <f t="shared" si="52"/>
        <v>0</v>
      </c>
      <c r="AM159" s="171">
        <f t="shared" si="52"/>
        <v>0</v>
      </c>
      <c r="AN159" s="171">
        <f t="shared" si="52"/>
        <v>0</v>
      </c>
      <c r="AO159" s="107"/>
      <c r="AP159" s="107"/>
      <c r="AQ159" s="107"/>
      <c r="AR159" s="107"/>
      <c r="AS159" s="107"/>
      <c r="AT159" s="107"/>
      <c r="AU159" s="107"/>
      <c r="AV159" s="107"/>
      <c r="AW159" s="107"/>
      <c r="AX159" s="107"/>
      <c r="AY159" s="107"/>
      <c r="AZ159" s="107"/>
      <c r="BA159" s="107"/>
    </row>
    <row r="160" ht="18.75" customHeight="1">
      <c r="A160" s="152"/>
      <c r="B160" s="158">
        <f t="shared" si="41"/>
        <v>399354.4</v>
      </c>
      <c r="C160" s="159">
        <f>eomonth(C159,1)</f>
        <v>44895</v>
      </c>
      <c r="D160" s="160" t="s">
        <v>37</v>
      </c>
      <c r="E160" s="161"/>
      <c r="F160" s="161"/>
      <c r="G160" s="161"/>
      <c r="H160" s="161"/>
      <c r="I160" s="161"/>
      <c r="J160" s="161"/>
      <c r="K160" s="161"/>
      <c r="L160" s="161"/>
      <c r="M160" s="161"/>
      <c r="N160" s="161"/>
      <c r="O160" s="161"/>
      <c r="P160" s="161"/>
      <c r="Q160" s="161">
        <f t="shared" ref="Q160:Q163" si="54">(P45*$N$26)</f>
        <v>287535.168</v>
      </c>
      <c r="R160" s="161">
        <f t="shared" ref="R160:R163" si="55">(Q45*$N$26)+(P45*$N$27)</f>
        <v>67890.248</v>
      </c>
      <c r="S160" s="161">
        <f t="shared" ref="S160:AN160" si="53">(R45*$N$26)+(Q45*$N$27)+(P45*$N$28)</f>
        <v>39935.44</v>
      </c>
      <c r="T160" s="161">
        <f t="shared" si="53"/>
        <v>3993.544</v>
      </c>
      <c r="U160" s="161">
        <f t="shared" si="53"/>
        <v>0</v>
      </c>
      <c r="V160" s="161">
        <f t="shared" si="53"/>
        <v>0</v>
      </c>
      <c r="W160" s="161">
        <f t="shared" si="53"/>
        <v>0</v>
      </c>
      <c r="X160" s="161">
        <f t="shared" si="53"/>
        <v>0</v>
      </c>
      <c r="Y160" s="161">
        <f t="shared" si="53"/>
        <v>0</v>
      </c>
      <c r="Z160" s="161">
        <f t="shared" si="53"/>
        <v>0</v>
      </c>
      <c r="AA160" s="161">
        <f t="shared" si="53"/>
        <v>0</v>
      </c>
      <c r="AB160" s="161">
        <f t="shared" si="53"/>
        <v>0</v>
      </c>
      <c r="AC160" s="161">
        <f t="shared" si="53"/>
        <v>0</v>
      </c>
      <c r="AD160" s="161">
        <f t="shared" si="53"/>
        <v>0</v>
      </c>
      <c r="AE160" s="161">
        <f t="shared" si="53"/>
        <v>0</v>
      </c>
      <c r="AF160" s="161">
        <f t="shared" si="53"/>
        <v>0</v>
      </c>
      <c r="AG160" s="161">
        <f t="shared" si="53"/>
        <v>0</v>
      </c>
      <c r="AH160" s="161">
        <f t="shared" si="53"/>
        <v>0</v>
      </c>
      <c r="AI160" s="161">
        <f t="shared" si="53"/>
        <v>0</v>
      </c>
      <c r="AJ160" s="161">
        <f t="shared" si="53"/>
        <v>0</v>
      </c>
      <c r="AK160" s="161">
        <f t="shared" si="53"/>
        <v>0</v>
      </c>
      <c r="AL160" s="161">
        <f t="shared" si="53"/>
        <v>0</v>
      </c>
      <c r="AM160" s="161">
        <f t="shared" si="53"/>
        <v>0</v>
      </c>
      <c r="AN160" s="161">
        <f t="shared" si="53"/>
        <v>0</v>
      </c>
      <c r="AO160" s="107"/>
      <c r="AP160" s="107"/>
      <c r="AQ160" s="107"/>
      <c r="AR160" s="107"/>
      <c r="AS160" s="107"/>
      <c r="AT160" s="107"/>
      <c r="AU160" s="107"/>
      <c r="AV160" s="107"/>
      <c r="AW160" s="107"/>
      <c r="AX160" s="107"/>
      <c r="AY160" s="107"/>
      <c r="AZ160" s="107"/>
      <c r="BA160" s="107"/>
    </row>
    <row r="161" ht="18.75" customHeight="1">
      <c r="A161" s="152"/>
      <c r="B161" s="162">
        <f t="shared" si="41"/>
        <v>24959.65</v>
      </c>
      <c r="C161" s="163">
        <f>C160</f>
        <v>44895</v>
      </c>
      <c r="D161" s="164" t="s">
        <v>39</v>
      </c>
      <c r="E161" s="165"/>
      <c r="F161" s="165"/>
      <c r="G161" s="165"/>
      <c r="H161" s="165"/>
      <c r="I161" s="165"/>
      <c r="J161" s="165"/>
      <c r="K161" s="165"/>
      <c r="L161" s="165"/>
      <c r="M161" s="165"/>
      <c r="N161" s="165"/>
      <c r="O161" s="165"/>
      <c r="P161" s="165"/>
      <c r="Q161" s="166">
        <f t="shared" si="54"/>
        <v>8985.474</v>
      </c>
      <c r="R161" s="166">
        <f t="shared" si="55"/>
        <v>2121.57025</v>
      </c>
      <c r="S161" s="166">
        <f t="shared" ref="S161:AN161" si="56">(R46*$N$26)+(Q46*$N$27)+(P46*$N$28)</f>
        <v>1247.9825</v>
      </c>
      <c r="T161" s="166">
        <f t="shared" si="56"/>
        <v>124.79825</v>
      </c>
      <c r="U161" s="166">
        <f t="shared" si="56"/>
        <v>0</v>
      </c>
      <c r="V161" s="166">
        <f t="shared" si="56"/>
        <v>0</v>
      </c>
      <c r="W161" s="166">
        <f t="shared" si="56"/>
        <v>8985.474</v>
      </c>
      <c r="X161" s="166">
        <f t="shared" si="56"/>
        <v>2121.57025</v>
      </c>
      <c r="Y161" s="166">
        <f t="shared" si="56"/>
        <v>1247.9825</v>
      </c>
      <c r="Z161" s="166">
        <f t="shared" si="56"/>
        <v>124.79825</v>
      </c>
      <c r="AA161" s="166">
        <f t="shared" si="56"/>
        <v>0</v>
      </c>
      <c r="AB161" s="166">
        <f t="shared" si="56"/>
        <v>0</v>
      </c>
      <c r="AC161" s="166">
        <f t="shared" si="56"/>
        <v>0</v>
      </c>
      <c r="AD161" s="166">
        <f t="shared" si="56"/>
        <v>0</v>
      </c>
      <c r="AE161" s="166">
        <f t="shared" si="56"/>
        <v>0</v>
      </c>
      <c r="AF161" s="166">
        <f t="shared" si="56"/>
        <v>0</v>
      </c>
      <c r="AG161" s="166">
        <f t="shared" si="56"/>
        <v>0</v>
      </c>
      <c r="AH161" s="166">
        <f t="shared" si="56"/>
        <v>0</v>
      </c>
      <c r="AI161" s="166">
        <f t="shared" si="56"/>
        <v>0</v>
      </c>
      <c r="AJ161" s="166">
        <f t="shared" si="56"/>
        <v>0</v>
      </c>
      <c r="AK161" s="166">
        <f t="shared" si="56"/>
        <v>0</v>
      </c>
      <c r="AL161" s="166">
        <f t="shared" si="56"/>
        <v>0</v>
      </c>
      <c r="AM161" s="166">
        <f t="shared" si="56"/>
        <v>0</v>
      </c>
      <c r="AN161" s="166">
        <f t="shared" si="56"/>
        <v>0</v>
      </c>
      <c r="AO161" s="107"/>
      <c r="AP161" s="107"/>
      <c r="AQ161" s="107"/>
      <c r="AR161" s="107"/>
      <c r="AS161" s="107"/>
      <c r="AT161" s="107"/>
      <c r="AU161" s="107"/>
      <c r="AV161" s="107"/>
      <c r="AW161" s="107"/>
      <c r="AX161" s="107"/>
      <c r="AY161" s="107"/>
      <c r="AZ161" s="107"/>
      <c r="BA161" s="107"/>
    </row>
    <row r="162" ht="18.75" customHeight="1">
      <c r="A162" s="152"/>
      <c r="B162" s="162">
        <f t="shared" si="41"/>
        <v>49919.3</v>
      </c>
      <c r="C162" s="163">
        <f>C160</f>
        <v>44895</v>
      </c>
      <c r="D162" s="167" t="s">
        <v>40</v>
      </c>
      <c r="E162" s="166"/>
      <c r="F162" s="166"/>
      <c r="G162" s="166"/>
      <c r="H162" s="166"/>
      <c r="I162" s="166"/>
      <c r="J162" s="166"/>
      <c r="K162" s="166"/>
      <c r="L162" s="166"/>
      <c r="M162" s="166"/>
      <c r="N162" s="166"/>
      <c r="O162" s="166"/>
      <c r="P162" s="166"/>
      <c r="Q162" s="166">
        <f t="shared" si="54"/>
        <v>8985.474</v>
      </c>
      <c r="R162" s="166">
        <f t="shared" si="55"/>
        <v>2121.57025</v>
      </c>
      <c r="S162" s="166">
        <f t="shared" ref="S162:AN162" si="57">(R47*$N$26)+(Q47*$N$27)+(P47*$N$28)</f>
        <v>1247.9825</v>
      </c>
      <c r="T162" s="166">
        <f t="shared" si="57"/>
        <v>9110.27225</v>
      </c>
      <c r="U162" s="166">
        <f t="shared" si="57"/>
        <v>2121.57025</v>
      </c>
      <c r="V162" s="166">
        <f t="shared" si="57"/>
        <v>1247.9825</v>
      </c>
      <c r="W162" s="166">
        <f t="shared" si="57"/>
        <v>9110.27225</v>
      </c>
      <c r="X162" s="166">
        <f t="shared" si="57"/>
        <v>2121.57025</v>
      </c>
      <c r="Y162" s="166">
        <f t="shared" si="57"/>
        <v>1247.9825</v>
      </c>
      <c r="Z162" s="166">
        <f t="shared" si="57"/>
        <v>9110.27225</v>
      </c>
      <c r="AA162" s="166">
        <f t="shared" si="57"/>
        <v>2121.57025</v>
      </c>
      <c r="AB162" s="166">
        <f t="shared" si="57"/>
        <v>1247.9825</v>
      </c>
      <c r="AC162" s="166">
        <f t="shared" si="57"/>
        <v>124.79825</v>
      </c>
      <c r="AD162" s="166">
        <f t="shared" si="57"/>
        <v>0</v>
      </c>
      <c r="AE162" s="166">
        <f t="shared" si="57"/>
        <v>0</v>
      </c>
      <c r="AF162" s="166">
        <f t="shared" si="57"/>
        <v>0</v>
      </c>
      <c r="AG162" s="166">
        <f t="shared" si="57"/>
        <v>0</v>
      </c>
      <c r="AH162" s="166">
        <f t="shared" si="57"/>
        <v>0</v>
      </c>
      <c r="AI162" s="166">
        <f t="shared" si="57"/>
        <v>0</v>
      </c>
      <c r="AJ162" s="166">
        <f t="shared" si="57"/>
        <v>0</v>
      </c>
      <c r="AK162" s="166">
        <f t="shared" si="57"/>
        <v>0</v>
      </c>
      <c r="AL162" s="166">
        <f t="shared" si="57"/>
        <v>0</v>
      </c>
      <c r="AM162" s="166">
        <f t="shared" si="57"/>
        <v>0</v>
      </c>
      <c r="AN162" s="166">
        <f t="shared" si="57"/>
        <v>0</v>
      </c>
      <c r="AO162" s="107"/>
      <c r="AP162" s="107"/>
      <c r="AQ162" s="107"/>
      <c r="AR162" s="107"/>
      <c r="AS162" s="107"/>
      <c r="AT162" s="107"/>
      <c r="AU162" s="107"/>
      <c r="AV162" s="107"/>
      <c r="AW162" s="107"/>
      <c r="AX162" s="107"/>
      <c r="AY162" s="107"/>
      <c r="AZ162" s="107"/>
      <c r="BA162" s="107"/>
    </row>
    <row r="163" ht="18.75" customHeight="1">
      <c r="A163" s="152"/>
      <c r="B163" s="168">
        <f t="shared" si="41"/>
        <v>24959.65</v>
      </c>
      <c r="C163" s="169">
        <f>C162</f>
        <v>44895</v>
      </c>
      <c r="D163" s="170" t="s">
        <v>36</v>
      </c>
      <c r="E163" s="171"/>
      <c r="F163" s="171"/>
      <c r="G163" s="171"/>
      <c r="H163" s="171"/>
      <c r="I163" s="171"/>
      <c r="J163" s="171"/>
      <c r="K163" s="171"/>
      <c r="L163" s="171"/>
      <c r="M163" s="171"/>
      <c r="N163" s="171"/>
      <c r="O163" s="171"/>
      <c r="P163" s="171"/>
      <c r="Q163" s="171">
        <f t="shared" si="54"/>
        <v>1497.579</v>
      </c>
      <c r="R163" s="171">
        <f t="shared" si="55"/>
        <v>1851.174042</v>
      </c>
      <c r="S163" s="171">
        <f t="shared" ref="S163:AN163" si="58">(R48*$N$26)+(Q48*$N$27)+(P48*$N$28)</f>
        <v>2059.171125</v>
      </c>
      <c r="T163" s="171">
        <f t="shared" si="58"/>
        <v>2079.970833</v>
      </c>
      <c r="U163" s="171">
        <f t="shared" si="58"/>
        <v>2079.970833</v>
      </c>
      <c r="V163" s="171">
        <f t="shared" si="58"/>
        <v>2079.970833</v>
      </c>
      <c r="W163" s="171">
        <f t="shared" si="58"/>
        <v>2079.970833</v>
      </c>
      <c r="X163" s="171">
        <f t="shared" si="58"/>
        <v>2079.970833</v>
      </c>
      <c r="Y163" s="171">
        <f t="shared" si="58"/>
        <v>2079.970833</v>
      </c>
      <c r="Z163" s="171">
        <f t="shared" si="58"/>
        <v>2079.970833</v>
      </c>
      <c r="AA163" s="171">
        <f t="shared" si="58"/>
        <v>2079.970833</v>
      </c>
      <c r="AB163" s="171">
        <f t="shared" si="58"/>
        <v>2079.970833</v>
      </c>
      <c r="AC163" s="171">
        <f t="shared" si="58"/>
        <v>582.3918333</v>
      </c>
      <c r="AD163" s="171">
        <f t="shared" si="58"/>
        <v>228.7967917</v>
      </c>
      <c r="AE163" s="171">
        <f t="shared" si="58"/>
        <v>20.79970833</v>
      </c>
      <c r="AF163" s="171">
        <f t="shared" si="58"/>
        <v>0</v>
      </c>
      <c r="AG163" s="171">
        <f t="shared" si="58"/>
        <v>0</v>
      </c>
      <c r="AH163" s="171">
        <f t="shared" si="58"/>
        <v>0</v>
      </c>
      <c r="AI163" s="171">
        <f t="shared" si="58"/>
        <v>0</v>
      </c>
      <c r="AJ163" s="171">
        <f t="shared" si="58"/>
        <v>0</v>
      </c>
      <c r="AK163" s="171">
        <f t="shared" si="58"/>
        <v>0</v>
      </c>
      <c r="AL163" s="171">
        <f t="shared" si="58"/>
        <v>0</v>
      </c>
      <c r="AM163" s="171">
        <f t="shared" si="58"/>
        <v>0</v>
      </c>
      <c r="AN163" s="171">
        <f t="shared" si="58"/>
        <v>0</v>
      </c>
      <c r="AO163" s="107"/>
      <c r="AP163" s="107"/>
      <c r="AQ163" s="107"/>
      <c r="AR163" s="107"/>
      <c r="AS163" s="107"/>
      <c r="AT163" s="107"/>
      <c r="AU163" s="107"/>
      <c r="AV163" s="107"/>
      <c r="AW163" s="107"/>
      <c r="AX163" s="107"/>
      <c r="AY163" s="107"/>
      <c r="AZ163" s="107"/>
      <c r="BA163" s="107"/>
    </row>
    <row r="164" ht="18.75" customHeight="1">
      <c r="A164" s="152"/>
      <c r="B164" s="158">
        <f t="shared" si="41"/>
        <v>337102.4</v>
      </c>
      <c r="C164" s="159">
        <f>eomonth(C163,1)</f>
        <v>44926</v>
      </c>
      <c r="D164" s="160" t="s">
        <v>37</v>
      </c>
      <c r="E164" s="161"/>
      <c r="F164" s="161"/>
      <c r="G164" s="161"/>
      <c r="H164" s="161"/>
      <c r="I164" s="161"/>
      <c r="J164" s="161"/>
      <c r="K164" s="161"/>
      <c r="L164" s="161"/>
      <c r="M164" s="161"/>
      <c r="N164" s="161"/>
      <c r="O164" s="161"/>
      <c r="P164" s="161"/>
      <c r="Q164" s="161"/>
      <c r="R164" s="161">
        <f t="shared" ref="R164:R167" si="60">(Q49*$N$26)</f>
        <v>242713.728</v>
      </c>
      <c r="S164" s="161">
        <f t="shared" ref="S164:S167" si="61">(R49*$N$26)+(Q49*$N$27)</f>
        <v>57307.408</v>
      </c>
      <c r="T164" s="161">
        <f t="shared" ref="T164:AN164" si="59">(S49*$N$26)+(R49*$N$27)+(Q49*$N$28)</f>
        <v>33710.24</v>
      </c>
      <c r="U164" s="161">
        <f t="shared" si="59"/>
        <v>3371.024</v>
      </c>
      <c r="V164" s="161">
        <f t="shared" si="59"/>
        <v>0</v>
      </c>
      <c r="W164" s="161">
        <f t="shared" si="59"/>
        <v>0</v>
      </c>
      <c r="X164" s="161">
        <f t="shared" si="59"/>
        <v>0</v>
      </c>
      <c r="Y164" s="161">
        <f t="shared" si="59"/>
        <v>0</v>
      </c>
      <c r="Z164" s="161">
        <f t="shared" si="59"/>
        <v>0</v>
      </c>
      <c r="AA164" s="161">
        <f t="shared" si="59"/>
        <v>0</v>
      </c>
      <c r="AB164" s="161">
        <f t="shared" si="59"/>
        <v>0</v>
      </c>
      <c r="AC164" s="161">
        <f t="shared" si="59"/>
        <v>0</v>
      </c>
      <c r="AD164" s="161">
        <f t="shared" si="59"/>
        <v>0</v>
      </c>
      <c r="AE164" s="161">
        <f t="shared" si="59"/>
        <v>0</v>
      </c>
      <c r="AF164" s="161">
        <f t="shared" si="59"/>
        <v>0</v>
      </c>
      <c r="AG164" s="161">
        <f t="shared" si="59"/>
        <v>0</v>
      </c>
      <c r="AH164" s="161">
        <f t="shared" si="59"/>
        <v>0</v>
      </c>
      <c r="AI164" s="161">
        <f t="shared" si="59"/>
        <v>0</v>
      </c>
      <c r="AJ164" s="161">
        <f t="shared" si="59"/>
        <v>0</v>
      </c>
      <c r="AK164" s="161">
        <f t="shared" si="59"/>
        <v>0</v>
      </c>
      <c r="AL164" s="161">
        <f t="shared" si="59"/>
        <v>0</v>
      </c>
      <c r="AM164" s="161">
        <f t="shared" si="59"/>
        <v>0</v>
      </c>
      <c r="AN164" s="161">
        <f t="shared" si="59"/>
        <v>0</v>
      </c>
      <c r="AO164" s="107"/>
      <c r="AP164" s="107"/>
      <c r="AQ164" s="107"/>
      <c r="AR164" s="107"/>
      <c r="AS164" s="107"/>
      <c r="AT164" s="107"/>
      <c r="AU164" s="107"/>
      <c r="AV164" s="107"/>
      <c r="AW164" s="107"/>
      <c r="AX164" s="107"/>
      <c r="AY164" s="107"/>
      <c r="AZ164" s="107"/>
      <c r="BA164" s="107"/>
    </row>
    <row r="165" ht="18.75" customHeight="1">
      <c r="A165" s="152"/>
      <c r="B165" s="162">
        <f t="shared" si="41"/>
        <v>21068.9</v>
      </c>
      <c r="C165" s="163">
        <f>C164</f>
        <v>44926</v>
      </c>
      <c r="D165" s="164" t="s">
        <v>39</v>
      </c>
      <c r="E165" s="165"/>
      <c r="F165" s="165"/>
      <c r="G165" s="165"/>
      <c r="H165" s="165"/>
      <c r="I165" s="165"/>
      <c r="J165" s="165"/>
      <c r="K165" s="165"/>
      <c r="L165" s="165"/>
      <c r="M165" s="165"/>
      <c r="N165" s="165"/>
      <c r="O165" s="165"/>
      <c r="P165" s="165"/>
      <c r="Q165" s="165"/>
      <c r="R165" s="166">
        <f t="shared" si="60"/>
        <v>7584.804</v>
      </c>
      <c r="S165" s="166">
        <f t="shared" si="61"/>
        <v>1790.8565</v>
      </c>
      <c r="T165" s="166">
        <f t="shared" ref="T165:AN165" si="62">(S50*$N$26)+(R50*$N$27)+(Q50*$N$28)</f>
        <v>1053.445</v>
      </c>
      <c r="U165" s="166">
        <f t="shared" si="62"/>
        <v>105.3445</v>
      </c>
      <c r="V165" s="166">
        <f t="shared" si="62"/>
        <v>0</v>
      </c>
      <c r="W165" s="166">
        <f t="shared" si="62"/>
        <v>0</v>
      </c>
      <c r="X165" s="166">
        <f t="shared" si="62"/>
        <v>7584.804</v>
      </c>
      <c r="Y165" s="166">
        <f t="shared" si="62"/>
        <v>1790.8565</v>
      </c>
      <c r="Z165" s="166">
        <f t="shared" si="62"/>
        <v>1053.445</v>
      </c>
      <c r="AA165" s="166">
        <f t="shared" si="62"/>
        <v>105.3445</v>
      </c>
      <c r="AB165" s="166">
        <f t="shared" si="62"/>
        <v>0</v>
      </c>
      <c r="AC165" s="166">
        <f t="shared" si="62"/>
        <v>0</v>
      </c>
      <c r="AD165" s="166">
        <f t="shared" si="62"/>
        <v>0</v>
      </c>
      <c r="AE165" s="166">
        <f t="shared" si="62"/>
        <v>0</v>
      </c>
      <c r="AF165" s="166">
        <f t="shared" si="62"/>
        <v>0</v>
      </c>
      <c r="AG165" s="166">
        <f t="shared" si="62"/>
        <v>0</v>
      </c>
      <c r="AH165" s="166">
        <f t="shared" si="62"/>
        <v>0</v>
      </c>
      <c r="AI165" s="166">
        <f t="shared" si="62"/>
        <v>0</v>
      </c>
      <c r="AJ165" s="166">
        <f t="shared" si="62"/>
        <v>0</v>
      </c>
      <c r="AK165" s="166">
        <f t="shared" si="62"/>
        <v>0</v>
      </c>
      <c r="AL165" s="166">
        <f t="shared" si="62"/>
        <v>0</v>
      </c>
      <c r="AM165" s="166">
        <f t="shared" si="62"/>
        <v>0</v>
      </c>
      <c r="AN165" s="166">
        <f t="shared" si="62"/>
        <v>0</v>
      </c>
      <c r="AO165" s="107"/>
      <c r="AP165" s="107"/>
      <c r="AQ165" s="107"/>
      <c r="AR165" s="107"/>
      <c r="AS165" s="107"/>
      <c r="AT165" s="107"/>
      <c r="AU165" s="107"/>
      <c r="AV165" s="107"/>
      <c r="AW165" s="107"/>
      <c r="AX165" s="107"/>
      <c r="AY165" s="107"/>
      <c r="AZ165" s="107"/>
      <c r="BA165" s="107"/>
    </row>
    <row r="166" ht="18.75" customHeight="1">
      <c r="A166" s="152"/>
      <c r="B166" s="162">
        <f t="shared" si="41"/>
        <v>42137.8</v>
      </c>
      <c r="C166" s="163">
        <f>C164</f>
        <v>44926</v>
      </c>
      <c r="D166" s="167" t="s">
        <v>40</v>
      </c>
      <c r="E166" s="166"/>
      <c r="F166" s="166"/>
      <c r="G166" s="166"/>
      <c r="H166" s="166"/>
      <c r="I166" s="166"/>
      <c r="J166" s="166"/>
      <c r="K166" s="166"/>
      <c r="L166" s="166"/>
      <c r="M166" s="166"/>
      <c r="N166" s="166"/>
      <c r="O166" s="166"/>
      <c r="P166" s="166"/>
      <c r="Q166" s="166"/>
      <c r="R166" s="166">
        <f t="shared" si="60"/>
        <v>7584.804</v>
      </c>
      <c r="S166" s="166">
        <f t="shared" si="61"/>
        <v>1790.8565</v>
      </c>
      <c r="T166" s="166">
        <f t="shared" ref="T166:AN166" si="63">(S51*$N$26)+(R51*$N$27)+(Q51*$N$28)</f>
        <v>1053.445</v>
      </c>
      <c r="U166" s="166">
        <f t="shared" si="63"/>
        <v>7690.1485</v>
      </c>
      <c r="V166" s="166">
        <f t="shared" si="63"/>
        <v>1790.8565</v>
      </c>
      <c r="W166" s="166">
        <f t="shared" si="63"/>
        <v>1053.445</v>
      </c>
      <c r="X166" s="166">
        <f t="shared" si="63"/>
        <v>7690.1485</v>
      </c>
      <c r="Y166" s="166">
        <f t="shared" si="63"/>
        <v>1790.8565</v>
      </c>
      <c r="Z166" s="166">
        <f t="shared" si="63"/>
        <v>1053.445</v>
      </c>
      <c r="AA166" s="166">
        <f t="shared" si="63"/>
        <v>7690.1485</v>
      </c>
      <c r="AB166" s="166">
        <f t="shared" si="63"/>
        <v>1790.8565</v>
      </c>
      <c r="AC166" s="166">
        <f t="shared" si="63"/>
        <v>1053.445</v>
      </c>
      <c r="AD166" s="166">
        <f t="shared" si="63"/>
        <v>105.3445</v>
      </c>
      <c r="AE166" s="166">
        <f t="shared" si="63"/>
        <v>0</v>
      </c>
      <c r="AF166" s="166">
        <f t="shared" si="63"/>
        <v>0</v>
      </c>
      <c r="AG166" s="166">
        <f t="shared" si="63"/>
        <v>0</v>
      </c>
      <c r="AH166" s="166">
        <f t="shared" si="63"/>
        <v>0</v>
      </c>
      <c r="AI166" s="166">
        <f t="shared" si="63"/>
        <v>0</v>
      </c>
      <c r="AJ166" s="166">
        <f t="shared" si="63"/>
        <v>0</v>
      </c>
      <c r="AK166" s="166">
        <f t="shared" si="63"/>
        <v>0</v>
      </c>
      <c r="AL166" s="166">
        <f t="shared" si="63"/>
        <v>0</v>
      </c>
      <c r="AM166" s="166">
        <f t="shared" si="63"/>
        <v>0</v>
      </c>
      <c r="AN166" s="166">
        <f t="shared" si="63"/>
        <v>0</v>
      </c>
      <c r="AO166" s="107"/>
      <c r="AP166" s="107"/>
      <c r="AQ166" s="107"/>
      <c r="AR166" s="107"/>
      <c r="AS166" s="107"/>
      <c r="AT166" s="107"/>
      <c r="AU166" s="107"/>
      <c r="AV166" s="107"/>
      <c r="AW166" s="107"/>
      <c r="AX166" s="107"/>
      <c r="AY166" s="107"/>
      <c r="AZ166" s="107"/>
      <c r="BA166" s="107"/>
    </row>
    <row r="167" ht="18.75" customHeight="1">
      <c r="A167" s="152"/>
      <c r="B167" s="168">
        <f t="shared" si="41"/>
        <v>21068.9</v>
      </c>
      <c r="C167" s="169">
        <f>C166</f>
        <v>44926</v>
      </c>
      <c r="D167" s="170" t="s">
        <v>36</v>
      </c>
      <c r="E167" s="171"/>
      <c r="F167" s="171"/>
      <c r="G167" s="171"/>
      <c r="H167" s="171"/>
      <c r="I167" s="171"/>
      <c r="J167" s="171"/>
      <c r="K167" s="171"/>
      <c r="L167" s="171"/>
      <c r="M167" s="171"/>
      <c r="N167" s="171"/>
      <c r="O167" s="171"/>
      <c r="P167" s="171"/>
      <c r="Q167" s="171"/>
      <c r="R167" s="171">
        <f t="shared" si="60"/>
        <v>1264.134</v>
      </c>
      <c r="S167" s="171">
        <f t="shared" si="61"/>
        <v>1562.610083</v>
      </c>
      <c r="T167" s="171">
        <f t="shared" ref="T167:AN167" si="64">(S52*$N$26)+(R52*$N$27)+(Q52*$N$28)</f>
        <v>1738.18425</v>
      </c>
      <c r="U167" s="171">
        <f t="shared" si="64"/>
        <v>1755.741667</v>
      </c>
      <c r="V167" s="171">
        <f t="shared" si="64"/>
        <v>1755.741667</v>
      </c>
      <c r="W167" s="171">
        <f t="shared" si="64"/>
        <v>1755.741667</v>
      </c>
      <c r="X167" s="171">
        <f t="shared" si="64"/>
        <v>1755.741667</v>
      </c>
      <c r="Y167" s="171">
        <f t="shared" si="64"/>
        <v>1755.741667</v>
      </c>
      <c r="Z167" s="171">
        <f t="shared" si="64"/>
        <v>1755.741667</v>
      </c>
      <c r="AA167" s="171">
        <f t="shared" si="64"/>
        <v>1755.741667</v>
      </c>
      <c r="AB167" s="171">
        <f t="shared" si="64"/>
        <v>1755.741667</v>
      </c>
      <c r="AC167" s="171">
        <f t="shared" si="64"/>
        <v>1755.741667</v>
      </c>
      <c r="AD167" s="171">
        <f t="shared" si="64"/>
        <v>491.6076667</v>
      </c>
      <c r="AE167" s="171">
        <f t="shared" si="64"/>
        <v>193.1315833</v>
      </c>
      <c r="AF167" s="171">
        <f t="shared" si="64"/>
        <v>17.55741667</v>
      </c>
      <c r="AG167" s="171">
        <f t="shared" si="64"/>
        <v>0</v>
      </c>
      <c r="AH167" s="171">
        <f t="shared" si="64"/>
        <v>0</v>
      </c>
      <c r="AI167" s="171">
        <f t="shared" si="64"/>
        <v>0</v>
      </c>
      <c r="AJ167" s="171">
        <f t="shared" si="64"/>
        <v>0</v>
      </c>
      <c r="AK167" s="171">
        <f t="shared" si="64"/>
        <v>0</v>
      </c>
      <c r="AL167" s="171">
        <f t="shared" si="64"/>
        <v>0</v>
      </c>
      <c r="AM167" s="171">
        <f t="shared" si="64"/>
        <v>0</v>
      </c>
      <c r="AN167" s="171">
        <f t="shared" si="64"/>
        <v>0</v>
      </c>
      <c r="AO167" s="107"/>
      <c r="AP167" s="107"/>
      <c r="AQ167" s="107"/>
      <c r="AR167" s="107"/>
      <c r="AS167" s="107"/>
      <c r="AT167" s="107"/>
      <c r="AU167" s="107"/>
      <c r="AV167" s="107"/>
      <c r="AW167" s="107"/>
      <c r="AX167" s="107"/>
      <c r="AY167" s="107"/>
      <c r="AZ167" s="107"/>
      <c r="BA167" s="107"/>
    </row>
    <row r="168" ht="18.75" customHeight="1">
      <c r="A168" s="152"/>
      <c r="B168" s="158">
        <f t="shared" si="41"/>
        <v>266040</v>
      </c>
      <c r="C168" s="159">
        <f>eomonth(C167,1)</f>
        <v>44957</v>
      </c>
      <c r="D168" s="160" t="s">
        <v>37</v>
      </c>
      <c r="E168" s="161"/>
      <c r="F168" s="161"/>
      <c r="G168" s="161"/>
      <c r="H168" s="161"/>
      <c r="I168" s="161"/>
      <c r="J168" s="161"/>
      <c r="K168" s="161"/>
      <c r="L168" s="161"/>
      <c r="M168" s="161"/>
      <c r="N168" s="161"/>
      <c r="O168" s="161"/>
      <c r="P168" s="161"/>
      <c r="Q168" s="161"/>
      <c r="R168" s="161"/>
      <c r="S168" s="161">
        <f t="shared" ref="S168:S171" si="66">(R53*$N$26)</f>
        <v>191548.8</v>
      </c>
      <c r="T168" s="161">
        <f t="shared" ref="T168:T171" si="67">(S53*$N$26)+(R53*$N$27)</f>
        <v>45226.8</v>
      </c>
      <c r="U168" s="161">
        <f t="shared" ref="U168:AN168" si="65">(T53*$N$26)+(S53*$N$27)+(R53*$N$28)</f>
        <v>26604</v>
      </c>
      <c r="V168" s="161">
        <f t="shared" si="65"/>
        <v>2660.4</v>
      </c>
      <c r="W168" s="161">
        <f t="shared" si="65"/>
        <v>0</v>
      </c>
      <c r="X168" s="161">
        <f t="shared" si="65"/>
        <v>0</v>
      </c>
      <c r="Y168" s="161">
        <f t="shared" si="65"/>
        <v>0</v>
      </c>
      <c r="Z168" s="161">
        <f t="shared" si="65"/>
        <v>0</v>
      </c>
      <c r="AA168" s="161">
        <f t="shared" si="65"/>
        <v>0</v>
      </c>
      <c r="AB168" s="161">
        <f t="shared" si="65"/>
        <v>0</v>
      </c>
      <c r="AC168" s="161">
        <f t="shared" si="65"/>
        <v>0</v>
      </c>
      <c r="AD168" s="161">
        <f t="shared" si="65"/>
        <v>0</v>
      </c>
      <c r="AE168" s="161">
        <f t="shared" si="65"/>
        <v>0</v>
      </c>
      <c r="AF168" s="161">
        <f t="shared" si="65"/>
        <v>0</v>
      </c>
      <c r="AG168" s="161">
        <f t="shared" si="65"/>
        <v>0</v>
      </c>
      <c r="AH168" s="161">
        <f t="shared" si="65"/>
        <v>0</v>
      </c>
      <c r="AI168" s="161">
        <f t="shared" si="65"/>
        <v>0</v>
      </c>
      <c r="AJ168" s="161">
        <f t="shared" si="65"/>
        <v>0</v>
      </c>
      <c r="AK168" s="161">
        <f t="shared" si="65"/>
        <v>0</v>
      </c>
      <c r="AL168" s="161">
        <f t="shared" si="65"/>
        <v>0</v>
      </c>
      <c r="AM168" s="161">
        <f t="shared" si="65"/>
        <v>0</v>
      </c>
      <c r="AN168" s="161">
        <f t="shared" si="65"/>
        <v>0</v>
      </c>
      <c r="AO168" s="107"/>
      <c r="AP168" s="107"/>
      <c r="AQ168" s="107"/>
      <c r="AR168" s="107"/>
      <c r="AS168" s="107"/>
      <c r="AT168" s="107"/>
      <c r="AU168" s="107"/>
      <c r="AV168" s="107"/>
      <c r="AW168" s="107"/>
      <c r="AX168" s="107"/>
      <c r="AY168" s="107"/>
      <c r="AZ168" s="107"/>
      <c r="BA168" s="107"/>
    </row>
    <row r="169" ht="18.75" customHeight="1">
      <c r="A169" s="152"/>
      <c r="B169" s="162">
        <f t="shared" si="41"/>
        <v>16627.5</v>
      </c>
      <c r="C169" s="163">
        <f>C168</f>
        <v>44957</v>
      </c>
      <c r="D169" s="164" t="s">
        <v>39</v>
      </c>
      <c r="E169" s="165"/>
      <c r="F169" s="165"/>
      <c r="G169" s="165"/>
      <c r="H169" s="165"/>
      <c r="I169" s="165"/>
      <c r="J169" s="165"/>
      <c r="K169" s="165"/>
      <c r="L169" s="165"/>
      <c r="M169" s="165"/>
      <c r="N169" s="165"/>
      <c r="O169" s="165"/>
      <c r="P169" s="165"/>
      <c r="Q169" s="165"/>
      <c r="R169" s="165"/>
      <c r="S169" s="166">
        <f t="shared" si="66"/>
        <v>5985.9</v>
      </c>
      <c r="T169" s="166">
        <f t="shared" si="67"/>
        <v>1413.3375</v>
      </c>
      <c r="U169" s="166">
        <f t="shared" ref="U169:AN169" si="68">(T54*$N$26)+(S54*$N$27)+(R54*$N$28)</f>
        <v>831.375</v>
      </c>
      <c r="V169" s="166">
        <f t="shared" si="68"/>
        <v>83.1375</v>
      </c>
      <c r="W169" s="166">
        <f t="shared" si="68"/>
        <v>0</v>
      </c>
      <c r="X169" s="166">
        <f t="shared" si="68"/>
        <v>0</v>
      </c>
      <c r="Y169" s="166">
        <f t="shared" si="68"/>
        <v>5985.9</v>
      </c>
      <c r="Z169" s="166">
        <f t="shared" si="68"/>
        <v>1413.3375</v>
      </c>
      <c r="AA169" s="166">
        <f t="shared" si="68"/>
        <v>831.375</v>
      </c>
      <c r="AB169" s="166">
        <f t="shared" si="68"/>
        <v>83.1375</v>
      </c>
      <c r="AC169" s="166">
        <f t="shared" si="68"/>
        <v>0</v>
      </c>
      <c r="AD169" s="166">
        <f t="shared" si="68"/>
        <v>0</v>
      </c>
      <c r="AE169" s="166">
        <f t="shared" si="68"/>
        <v>0</v>
      </c>
      <c r="AF169" s="166">
        <f t="shared" si="68"/>
        <v>0</v>
      </c>
      <c r="AG169" s="166">
        <f t="shared" si="68"/>
        <v>0</v>
      </c>
      <c r="AH169" s="166">
        <f t="shared" si="68"/>
        <v>0</v>
      </c>
      <c r="AI169" s="166">
        <f t="shared" si="68"/>
        <v>0</v>
      </c>
      <c r="AJ169" s="166">
        <f t="shared" si="68"/>
        <v>0</v>
      </c>
      <c r="AK169" s="166">
        <f t="shared" si="68"/>
        <v>0</v>
      </c>
      <c r="AL169" s="166">
        <f t="shared" si="68"/>
        <v>0</v>
      </c>
      <c r="AM169" s="166">
        <f t="shared" si="68"/>
        <v>0</v>
      </c>
      <c r="AN169" s="166">
        <f t="shared" si="68"/>
        <v>0</v>
      </c>
      <c r="AO169" s="107"/>
      <c r="AP169" s="107"/>
      <c r="AQ169" s="107"/>
      <c r="AR169" s="107"/>
      <c r="AS169" s="107"/>
      <c r="AT169" s="107"/>
      <c r="AU169" s="107"/>
      <c r="AV169" s="107"/>
      <c r="AW169" s="107"/>
      <c r="AX169" s="107"/>
      <c r="AY169" s="107"/>
      <c r="AZ169" s="107"/>
      <c r="BA169" s="107"/>
    </row>
    <row r="170" ht="18.75" customHeight="1">
      <c r="A170" s="152"/>
      <c r="B170" s="162">
        <f t="shared" si="41"/>
        <v>33255</v>
      </c>
      <c r="C170" s="163">
        <f>C168</f>
        <v>44957</v>
      </c>
      <c r="D170" s="167" t="s">
        <v>40</v>
      </c>
      <c r="E170" s="166"/>
      <c r="F170" s="166"/>
      <c r="G170" s="166"/>
      <c r="H170" s="166"/>
      <c r="I170" s="166"/>
      <c r="J170" s="166"/>
      <c r="K170" s="166"/>
      <c r="L170" s="166"/>
      <c r="M170" s="166"/>
      <c r="N170" s="166"/>
      <c r="O170" s="166"/>
      <c r="P170" s="166"/>
      <c r="Q170" s="166"/>
      <c r="R170" s="166"/>
      <c r="S170" s="166">
        <f t="shared" si="66"/>
        <v>5985.9</v>
      </c>
      <c r="T170" s="166">
        <f t="shared" si="67"/>
        <v>1413.3375</v>
      </c>
      <c r="U170" s="166">
        <f t="shared" ref="U170:AN170" si="69">(T55*$N$26)+(S55*$N$27)+(R55*$N$28)</f>
        <v>831.375</v>
      </c>
      <c r="V170" s="166">
        <f t="shared" si="69"/>
        <v>6069.0375</v>
      </c>
      <c r="W170" s="166">
        <f t="shared" si="69"/>
        <v>1413.3375</v>
      </c>
      <c r="X170" s="166">
        <f t="shared" si="69"/>
        <v>831.375</v>
      </c>
      <c r="Y170" s="166">
        <f t="shared" si="69"/>
        <v>6069.0375</v>
      </c>
      <c r="Z170" s="166">
        <f t="shared" si="69"/>
        <v>1413.3375</v>
      </c>
      <c r="AA170" s="166">
        <f t="shared" si="69"/>
        <v>831.375</v>
      </c>
      <c r="AB170" s="166">
        <f t="shared" si="69"/>
        <v>6069.0375</v>
      </c>
      <c r="AC170" s="166">
        <f t="shared" si="69"/>
        <v>1413.3375</v>
      </c>
      <c r="AD170" s="166">
        <f t="shared" si="69"/>
        <v>831.375</v>
      </c>
      <c r="AE170" s="166">
        <f t="shared" si="69"/>
        <v>83.1375</v>
      </c>
      <c r="AF170" s="166">
        <f t="shared" si="69"/>
        <v>0</v>
      </c>
      <c r="AG170" s="166">
        <f t="shared" si="69"/>
        <v>0</v>
      </c>
      <c r="AH170" s="166">
        <f t="shared" si="69"/>
        <v>0</v>
      </c>
      <c r="AI170" s="166">
        <f t="shared" si="69"/>
        <v>0</v>
      </c>
      <c r="AJ170" s="166">
        <f t="shared" si="69"/>
        <v>0</v>
      </c>
      <c r="AK170" s="166">
        <f t="shared" si="69"/>
        <v>0</v>
      </c>
      <c r="AL170" s="166">
        <f t="shared" si="69"/>
        <v>0</v>
      </c>
      <c r="AM170" s="166">
        <f t="shared" si="69"/>
        <v>0</v>
      </c>
      <c r="AN170" s="166">
        <f t="shared" si="69"/>
        <v>0</v>
      </c>
      <c r="AO170" s="107"/>
      <c r="AP170" s="107"/>
      <c r="AQ170" s="107"/>
      <c r="AR170" s="107"/>
      <c r="AS170" s="107"/>
      <c r="AT170" s="107"/>
      <c r="AU170" s="107"/>
      <c r="AV170" s="107"/>
      <c r="AW170" s="107"/>
      <c r="AX170" s="107"/>
      <c r="AY170" s="107"/>
      <c r="AZ170" s="107"/>
      <c r="BA170" s="107"/>
    </row>
    <row r="171" ht="18.75" customHeight="1">
      <c r="A171" s="152"/>
      <c r="B171" s="168">
        <f t="shared" si="41"/>
        <v>16627.5</v>
      </c>
      <c r="C171" s="169">
        <f>C170</f>
        <v>44957</v>
      </c>
      <c r="D171" s="170" t="s">
        <v>36</v>
      </c>
      <c r="E171" s="171"/>
      <c r="F171" s="171"/>
      <c r="G171" s="171"/>
      <c r="H171" s="171"/>
      <c r="I171" s="171"/>
      <c r="J171" s="171"/>
      <c r="K171" s="171"/>
      <c r="L171" s="171"/>
      <c r="M171" s="171"/>
      <c r="N171" s="171"/>
      <c r="O171" s="171"/>
      <c r="P171" s="171"/>
      <c r="Q171" s="171"/>
      <c r="R171" s="171"/>
      <c r="S171" s="171">
        <f t="shared" si="66"/>
        <v>997.65</v>
      </c>
      <c r="T171" s="171">
        <f t="shared" si="67"/>
        <v>1233.20625</v>
      </c>
      <c r="U171" s="171">
        <f t="shared" ref="U171:AN171" si="70">(T56*$N$26)+(S56*$N$27)+(R56*$N$28)</f>
        <v>1371.76875</v>
      </c>
      <c r="V171" s="171">
        <f t="shared" si="70"/>
        <v>1385.625</v>
      </c>
      <c r="W171" s="171">
        <f t="shared" si="70"/>
        <v>1385.625</v>
      </c>
      <c r="X171" s="171">
        <f t="shared" si="70"/>
        <v>1385.625</v>
      </c>
      <c r="Y171" s="171">
        <f t="shared" si="70"/>
        <v>1385.625</v>
      </c>
      <c r="Z171" s="171">
        <f t="shared" si="70"/>
        <v>1385.625</v>
      </c>
      <c r="AA171" s="171">
        <f t="shared" si="70"/>
        <v>1385.625</v>
      </c>
      <c r="AB171" s="171">
        <f t="shared" si="70"/>
        <v>1385.625</v>
      </c>
      <c r="AC171" s="171">
        <f t="shared" si="70"/>
        <v>1385.625</v>
      </c>
      <c r="AD171" s="171">
        <f t="shared" si="70"/>
        <v>1385.625</v>
      </c>
      <c r="AE171" s="171">
        <f t="shared" si="70"/>
        <v>387.975</v>
      </c>
      <c r="AF171" s="171">
        <f t="shared" si="70"/>
        <v>152.41875</v>
      </c>
      <c r="AG171" s="171">
        <f t="shared" si="70"/>
        <v>13.85625</v>
      </c>
      <c r="AH171" s="171">
        <f t="shared" si="70"/>
        <v>0</v>
      </c>
      <c r="AI171" s="171">
        <f t="shared" si="70"/>
        <v>0</v>
      </c>
      <c r="AJ171" s="171">
        <f t="shared" si="70"/>
        <v>0</v>
      </c>
      <c r="AK171" s="171">
        <f t="shared" si="70"/>
        <v>0</v>
      </c>
      <c r="AL171" s="171">
        <f t="shared" si="70"/>
        <v>0</v>
      </c>
      <c r="AM171" s="171">
        <f t="shared" si="70"/>
        <v>0</v>
      </c>
      <c r="AN171" s="171">
        <f t="shared" si="70"/>
        <v>0</v>
      </c>
      <c r="AO171" s="107"/>
      <c r="AP171" s="107"/>
      <c r="AQ171" s="107"/>
      <c r="AR171" s="107"/>
      <c r="AS171" s="107"/>
      <c r="AT171" s="107"/>
      <c r="AU171" s="107"/>
      <c r="AV171" s="107"/>
      <c r="AW171" s="107"/>
      <c r="AX171" s="107"/>
      <c r="AY171" s="107"/>
      <c r="AZ171" s="107"/>
      <c r="BA171" s="107"/>
    </row>
    <row r="172" ht="18.75" customHeight="1">
      <c r="A172" s="152"/>
      <c r="B172" s="158">
        <f t="shared" si="41"/>
        <v>739048</v>
      </c>
      <c r="C172" s="159">
        <f>eomonth(C171,1)</f>
        <v>44985</v>
      </c>
      <c r="D172" s="160" t="s">
        <v>37</v>
      </c>
      <c r="E172" s="161"/>
      <c r="F172" s="161"/>
      <c r="G172" s="161"/>
      <c r="H172" s="161"/>
      <c r="I172" s="161"/>
      <c r="J172" s="161"/>
      <c r="K172" s="161"/>
      <c r="L172" s="161"/>
      <c r="M172" s="161"/>
      <c r="N172" s="161"/>
      <c r="O172" s="161"/>
      <c r="P172" s="161"/>
      <c r="Q172" s="161"/>
      <c r="R172" s="161"/>
      <c r="S172" s="161"/>
      <c r="T172" s="161">
        <f t="shared" ref="T172:T175" si="72">(S57*$N$26)</f>
        <v>532114.56</v>
      </c>
      <c r="U172" s="161">
        <f t="shared" ref="U172:U175" si="73">(T57*$N$26)+(S57*$N$27)</f>
        <v>125638.16</v>
      </c>
      <c r="V172" s="161">
        <f t="shared" ref="V172:AN172" si="71">(U57*$N$26)+(T57*$N$27)+(S57*$N$28)</f>
        <v>73904.8</v>
      </c>
      <c r="W172" s="161">
        <f t="shared" si="71"/>
        <v>7390.48</v>
      </c>
      <c r="X172" s="161">
        <f t="shared" si="71"/>
        <v>0</v>
      </c>
      <c r="Y172" s="161">
        <f t="shared" si="71"/>
        <v>0</v>
      </c>
      <c r="Z172" s="161">
        <f t="shared" si="71"/>
        <v>0</v>
      </c>
      <c r="AA172" s="161">
        <f t="shared" si="71"/>
        <v>0</v>
      </c>
      <c r="AB172" s="161">
        <f t="shared" si="71"/>
        <v>0</v>
      </c>
      <c r="AC172" s="161">
        <f t="shared" si="71"/>
        <v>0</v>
      </c>
      <c r="AD172" s="161">
        <f t="shared" si="71"/>
        <v>0</v>
      </c>
      <c r="AE172" s="161">
        <f t="shared" si="71"/>
        <v>0</v>
      </c>
      <c r="AF172" s="161">
        <f t="shared" si="71"/>
        <v>0</v>
      </c>
      <c r="AG172" s="161">
        <f t="shared" si="71"/>
        <v>0</v>
      </c>
      <c r="AH172" s="161">
        <f t="shared" si="71"/>
        <v>0</v>
      </c>
      <c r="AI172" s="161">
        <f t="shared" si="71"/>
        <v>0</v>
      </c>
      <c r="AJ172" s="161">
        <f t="shared" si="71"/>
        <v>0</v>
      </c>
      <c r="AK172" s="161">
        <f t="shared" si="71"/>
        <v>0</v>
      </c>
      <c r="AL172" s="161">
        <f t="shared" si="71"/>
        <v>0</v>
      </c>
      <c r="AM172" s="161">
        <f t="shared" si="71"/>
        <v>0</v>
      </c>
      <c r="AN172" s="161">
        <f t="shared" si="71"/>
        <v>0</v>
      </c>
      <c r="AO172" s="107"/>
      <c r="AP172" s="107"/>
      <c r="AQ172" s="107"/>
      <c r="AR172" s="107"/>
      <c r="AS172" s="107"/>
      <c r="AT172" s="107"/>
      <c r="AU172" s="107"/>
      <c r="AV172" s="107"/>
      <c r="AW172" s="107"/>
      <c r="AX172" s="107"/>
      <c r="AY172" s="107"/>
      <c r="AZ172" s="107"/>
      <c r="BA172" s="107"/>
    </row>
    <row r="173" ht="18.75" customHeight="1">
      <c r="A173" s="152"/>
      <c r="B173" s="162">
        <f t="shared" si="41"/>
        <v>46190.5</v>
      </c>
      <c r="C173" s="163">
        <f>C172</f>
        <v>44985</v>
      </c>
      <c r="D173" s="164" t="s">
        <v>39</v>
      </c>
      <c r="E173" s="165"/>
      <c r="F173" s="165"/>
      <c r="G173" s="165"/>
      <c r="H173" s="165"/>
      <c r="I173" s="165"/>
      <c r="J173" s="165"/>
      <c r="K173" s="165"/>
      <c r="L173" s="165"/>
      <c r="M173" s="165"/>
      <c r="N173" s="165"/>
      <c r="O173" s="165"/>
      <c r="P173" s="165"/>
      <c r="Q173" s="165"/>
      <c r="R173" s="165"/>
      <c r="S173" s="165"/>
      <c r="T173" s="166">
        <f t="shared" si="72"/>
        <v>16628.58</v>
      </c>
      <c r="U173" s="166">
        <f t="shared" si="73"/>
        <v>3926.1925</v>
      </c>
      <c r="V173" s="166">
        <f t="shared" ref="V173:AN173" si="74">(U58*$N$26)+(T58*$N$27)+(S58*$N$28)</f>
        <v>2309.525</v>
      </c>
      <c r="W173" s="166">
        <f t="shared" si="74"/>
        <v>230.9525</v>
      </c>
      <c r="X173" s="166">
        <f t="shared" si="74"/>
        <v>0</v>
      </c>
      <c r="Y173" s="166">
        <f t="shared" si="74"/>
        <v>0</v>
      </c>
      <c r="Z173" s="166">
        <f t="shared" si="74"/>
        <v>16628.58</v>
      </c>
      <c r="AA173" s="166">
        <f t="shared" si="74"/>
        <v>3926.1925</v>
      </c>
      <c r="AB173" s="166">
        <f t="shared" si="74"/>
        <v>2309.525</v>
      </c>
      <c r="AC173" s="166">
        <f t="shared" si="74"/>
        <v>230.9525</v>
      </c>
      <c r="AD173" s="166">
        <f t="shared" si="74"/>
        <v>0</v>
      </c>
      <c r="AE173" s="166">
        <f t="shared" si="74"/>
        <v>0</v>
      </c>
      <c r="AF173" s="166">
        <f t="shared" si="74"/>
        <v>0</v>
      </c>
      <c r="AG173" s="166">
        <f t="shared" si="74"/>
        <v>0</v>
      </c>
      <c r="AH173" s="166">
        <f t="shared" si="74"/>
        <v>0</v>
      </c>
      <c r="AI173" s="166">
        <f t="shared" si="74"/>
        <v>0</v>
      </c>
      <c r="AJ173" s="166">
        <f t="shared" si="74"/>
        <v>0</v>
      </c>
      <c r="AK173" s="166">
        <f t="shared" si="74"/>
        <v>0</v>
      </c>
      <c r="AL173" s="166">
        <f t="shared" si="74"/>
        <v>0</v>
      </c>
      <c r="AM173" s="166">
        <f t="shared" si="74"/>
        <v>0</v>
      </c>
      <c r="AN173" s="166">
        <f t="shared" si="74"/>
        <v>0</v>
      </c>
      <c r="AO173" s="107"/>
      <c r="AP173" s="107"/>
      <c r="AQ173" s="107"/>
      <c r="AR173" s="107"/>
      <c r="AS173" s="107"/>
      <c r="AT173" s="107"/>
      <c r="AU173" s="107"/>
      <c r="AV173" s="107"/>
      <c r="AW173" s="107"/>
      <c r="AX173" s="107"/>
      <c r="AY173" s="107"/>
      <c r="AZ173" s="107"/>
      <c r="BA173" s="107"/>
    </row>
    <row r="174" ht="18.75" customHeight="1">
      <c r="A174" s="152"/>
      <c r="B174" s="162">
        <f t="shared" si="41"/>
        <v>92381</v>
      </c>
      <c r="C174" s="163">
        <f>C172</f>
        <v>44985</v>
      </c>
      <c r="D174" s="167" t="s">
        <v>40</v>
      </c>
      <c r="E174" s="166"/>
      <c r="F174" s="166"/>
      <c r="G174" s="166"/>
      <c r="H174" s="166"/>
      <c r="I174" s="166"/>
      <c r="J174" s="166"/>
      <c r="K174" s="166"/>
      <c r="L174" s="166"/>
      <c r="M174" s="166"/>
      <c r="N174" s="166"/>
      <c r="O174" s="166"/>
      <c r="P174" s="166"/>
      <c r="Q174" s="166"/>
      <c r="R174" s="166"/>
      <c r="S174" s="166"/>
      <c r="T174" s="166">
        <f t="shared" si="72"/>
        <v>16628.58</v>
      </c>
      <c r="U174" s="166">
        <f t="shared" si="73"/>
        <v>3926.1925</v>
      </c>
      <c r="V174" s="166">
        <f t="shared" ref="V174:AN174" si="75">(U59*$N$26)+(T59*$N$27)+(S59*$N$28)</f>
        <v>2309.525</v>
      </c>
      <c r="W174" s="166">
        <f t="shared" si="75"/>
        <v>16859.5325</v>
      </c>
      <c r="X174" s="166">
        <f t="shared" si="75"/>
        <v>3926.1925</v>
      </c>
      <c r="Y174" s="166">
        <f t="shared" si="75"/>
        <v>2309.525</v>
      </c>
      <c r="Z174" s="166">
        <f t="shared" si="75"/>
        <v>16859.5325</v>
      </c>
      <c r="AA174" s="166">
        <f t="shared" si="75"/>
        <v>3926.1925</v>
      </c>
      <c r="AB174" s="166">
        <f t="shared" si="75"/>
        <v>2309.525</v>
      </c>
      <c r="AC174" s="166">
        <f t="shared" si="75"/>
        <v>16859.5325</v>
      </c>
      <c r="AD174" s="166">
        <f t="shared" si="75"/>
        <v>3926.1925</v>
      </c>
      <c r="AE174" s="166">
        <f t="shared" si="75"/>
        <v>2309.525</v>
      </c>
      <c r="AF174" s="166">
        <f t="shared" si="75"/>
        <v>230.9525</v>
      </c>
      <c r="AG174" s="166">
        <f t="shared" si="75"/>
        <v>0</v>
      </c>
      <c r="AH174" s="166">
        <f t="shared" si="75"/>
        <v>0</v>
      </c>
      <c r="AI174" s="166">
        <f t="shared" si="75"/>
        <v>0</v>
      </c>
      <c r="AJ174" s="166">
        <f t="shared" si="75"/>
        <v>0</v>
      </c>
      <c r="AK174" s="166">
        <f t="shared" si="75"/>
        <v>0</v>
      </c>
      <c r="AL174" s="166">
        <f t="shared" si="75"/>
        <v>0</v>
      </c>
      <c r="AM174" s="166">
        <f t="shared" si="75"/>
        <v>0</v>
      </c>
      <c r="AN174" s="166">
        <f t="shared" si="75"/>
        <v>0</v>
      </c>
      <c r="AO174" s="107"/>
      <c r="AP174" s="107"/>
      <c r="AQ174" s="107"/>
      <c r="AR174" s="107"/>
      <c r="AS174" s="107"/>
      <c r="AT174" s="107"/>
      <c r="AU174" s="107"/>
      <c r="AV174" s="107"/>
      <c r="AW174" s="107"/>
      <c r="AX174" s="107"/>
      <c r="AY174" s="107"/>
      <c r="AZ174" s="107"/>
      <c r="BA174" s="107"/>
    </row>
    <row r="175" ht="18.75" customHeight="1">
      <c r="A175" s="152"/>
      <c r="B175" s="168">
        <f t="shared" si="41"/>
        <v>46190.5</v>
      </c>
      <c r="C175" s="169">
        <f>C174</f>
        <v>44985</v>
      </c>
      <c r="D175" s="170" t="s">
        <v>36</v>
      </c>
      <c r="E175" s="171"/>
      <c r="F175" s="171"/>
      <c r="G175" s="171"/>
      <c r="H175" s="171"/>
      <c r="I175" s="171"/>
      <c r="J175" s="171"/>
      <c r="K175" s="171"/>
      <c r="L175" s="171"/>
      <c r="M175" s="171"/>
      <c r="N175" s="171"/>
      <c r="O175" s="171"/>
      <c r="P175" s="171"/>
      <c r="Q175" s="171"/>
      <c r="R175" s="171"/>
      <c r="S175" s="171"/>
      <c r="T175" s="171">
        <f t="shared" si="72"/>
        <v>2771.43</v>
      </c>
      <c r="U175" s="171">
        <f t="shared" si="73"/>
        <v>3425.795417</v>
      </c>
      <c r="V175" s="171">
        <f t="shared" ref="V175:AN175" si="76">(U60*$N$26)+(T60*$N$27)+(S60*$N$28)</f>
        <v>3810.71625</v>
      </c>
      <c r="W175" s="171">
        <f t="shared" si="76"/>
        <v>3849.208333</v>
      </c>
      <c r="X175" s="171">
        <f t="shared" si="76"/>
        <v>3849.208333</v>
      </c>
      <c r="Y175" s="171">
        <f t="shared" si="76"/>
        <v>3849.208333</v>
      </c>
      <c r="Z175" s="171">
        <f t="shared" si="76"/>
        <v>3849.208333</v>
      </c>
      <c r="AA175" s="171">
        <f t="shared" si="76"/>
        <v>3849.208333</v>
      </c>
      <c r="AB175" s="171">
        <f t="shared" si="76"/>
        <v>3849.208333</v>
      </c>
      <c r="AC175" s="171">
        <f t="shared" si="76"/>
        <v>3849.208333</v>
      </c>
      <c r="AD175" s="171">
        <f t="shared" si="76"/>
        <v>3849.208333</v>
      </c>
      <c r="AE175" s="171">
        <f t="shared" si="76"/>
        <v>3849.208333</v>
      </c>
      <c r="AF175" s="171">
        <f t="shared" si="76"/>
        <v>1077.778333</v>
      </c>
      <c r="AG175" s="171">
        <f t="shared" si="76"/>
        <v>423.4129167</v>
      </c>
      <c r="AH175" s="171">
        <f t="shared" si="76"/>
        <v>38.49208333</v>
      </c>
      <c r="AI175" s="171">
        <f t="shared" si="76"/>
        <v>0</v>
      </c>
      <c r="AJ175" s="171">
        <f t="shared" si="76"/>
        <v>0</v>
      </c>
      <c r="AK175" s="171">
        <f t="shared" si="76"/>
        <v>0</v>
      </c>
      <c r="AL175" s="171">
        <f t="shared" si="76"/>
        <v>0</v>
      </c>
      <c r="AM175" s="171">
        <f t="shared" si="76"/>
        <v>0</v>
      </c>
      <c r="AN175" s="171">
        <f t="shared" si="76"/>
        <v>0</v>
      </c>
      <c r="AO175" s="107"/>
      <c r="AP175" s="107"/>
      <c r="AQ175" s="107"/>
      <c r="AR175" s="107"/>
      <c r="AS175" s="107"/>
      <c r="AT175" s="107"/>
      <c r="AU175" s="107"/>
      <c r="AV175" s="107"/>
      <c r="AW175" s="107"/>
      <c r="AX175" s="107"/>
      <c r="AY175" s="107"/>
      <c r="AZ175" s="107"/>
      <c r="BA175" s="107"/>
    </row>
    <row r="176" ht="18.75" customHeight="1">
      <c r="A176" s="152"/>
      <c r="B176" s="158">
        <f t="shared" si="41"/>
        <v>462328</v>
      </c>
      <c r="C176" s="159">
        <f>eomonth(C175,1)</f>
        <v>45016</v>
      </c>
      <c r="D176" s="160" t="s">
        <v>37</v>
      </c>
      <c r="E176" s="161"/>
      <c r="F176" s="161"/>
      <c r="G176" s="161"/>
      <c r="H176" s="161"/>
      <c r="I176" s="161"/>
      <c r="J176" s="161"/>
      <c r="K176" s="161"/>
      <c r="L176" s="161"/>
      <c r="M176" s="161"/>
      <c r="N176" s="161"/>
      <c r="O176" s="161"/>
      <c r="P176" s="161"/>
      <c r="Q176" s="161"/>
      <c r="R176" s="161"/>
      <c r="S176" s="161"/>
      <c r="T176" s="161"/>
      <c r="U176" s="161">
        <f t="shared" ref="U176:U179" si="78">(T61*$N$26)</f>
        <v>332876.16</v>
      </c>
      <c r="V176" s="161">
        <f t="shared" ref="V176:V179" si="79">(U61*$N$26)+(T61*$N$27)</f>
        <v>78595.76</v>
      </c>
      <c r="W176" s="161">
        <f t="shared" ref="W176:AN176" si="77">(V61*$N$26)+(U61*$N$27)+(T61*$N$28)</f>
        <v>46232.8</v>
      </c>
      <c r="X176" s="161">
        <f t="shared" si="77"/>
        <v>4623.28</v>
      </c>
      <c r="Y176" s="161">
        <f t="shared" si="77"/>
        <v>0</v>
      </c>
      <c r="Z176" s="161">
        <f t="shared" si="77"/>
        <v>0</v>
      </c>
      <c r="AA176" s="161">
        <f t="shared" si="77"/>
        <v>0</v>
      </c>
      <c r="AB176" s="161">
        <f t="shared" si="77"/>
        <v>0</v>
      </c>
      <c r="AC176" s="161">
        <f t="shared" si="77"/>
        <v>0</v>
      </c>
      <c r="AD176" s="161">
        <f t="shared" si="77"/>
        <v>0</v>
      </c>
      <c r="AE176" s="161">
        <f t="shared" si="77"/>
        <v>0</v>
      </c>
      <c r="AF176" s="161">
        <f t="shared" si="77"/>
        <v>0</v>
      </c>
      <c r="AG176" s="161">
        <f t="shared" si="77"/>
        <v>0</v>
      </c>
      <c r="AH176" s="161">
        <f t="shared" si="77"/>
        <v>0</v>
      </c>
      <c r="AI176" s="161">
        <f t="shared" si="77"/>
        <v>0</v>
      </c>
      <c r="AJ176" s="161">
        <f t="shared" si="77"/>
        <v>0</v>
      </c>
      <c r="AK176" s="161">
        <f t="shared" si="77"/>
        <v>0</v>
      </c>
      <c r="AL176" s="161">
        <f t="shared" si="77"/>
        <v>0</v>
      </c>
      <c r="AM176" s="161">
        <f t="shared" si="77"/>
        <v>0</v>
      </c>
      <c r="AN176" s="161">
        <f t="shared" si="77"/>
        <v>0</v>
      </c>
      <c r="AO176" s="107"/>
      <c r="AP176" s="107"/>
      <c r="AQ176" s="107"/>
      <c r="AR176" s="107"/>
      <c r="AS176" s="107"/>
      <c r="AT176" s="107"/>
      <c r="AU176" s="107"/>
      <c r="AV176" s="107"/>
      <c r="AW176" s="107"/>
      <c r="AX176" s="107"/>
      <c r="AY176" s="107"/>
      <c r="AZ176" s="107"/>
      <c r="BA176" s="107"/>
    </row>
    <row r="177" ht="18.75" customHeight="1">
      <c r="A177" s="152"/>
      <c r="B177" s="162">
        <f t="shared" si="41"/>
        <v>28895.5</v>
      </c>
      <c r="C177" s="163">
        <f>C176</f>
        <v>45016</v>
      </c>
      <c r="D177" s="164" t="s">
        <v>39</v>
      </c>
      <c r="E177" s="165"/>
      <c r="F177" s="165"/>
      <c r="G177" s="165"/>
      <c r="H177" s="165"/>
      <c r="I177" s="165"/>
      <c r="J177" s="165"/>
      <c r="K177" s="165"/>
      <c r="L177" s="165"/>
      <c r="M177" s="165"/>
      <c r="N177" s="165"/>
      <c r="O177" s="165"/>
      <c r="P177" s="165"/>
      <c r="Q177" s="165"/>
      <c r="R177" s="165"/>
      <c r="S177" s="165"/>
      <c r="T177" s="165"/>
      <c r="U177" s="166">
        <f t="shared" si="78"/>
        <v>10402.38</v>
      </c>
      <c r="V177" s="166">
        <f t="shared" si="79"/>
        <v>2456.1175</v>
      </c>
      <c r="W177" s="166">
        <f t="shared" ref="W177:AN177" si="80">(V62*$N$26)+(U62*$N$27)+(T62*$N$28)</f>
        <v>1444.775</v>
      </c>
      <c r="X177" s="166">
        <f t="shared" si="80"/>
        <v>144.4775</v>
      </c>
      <c r="Y177" s="166">
        <f t="shared" si="80"/>
        <v>0</v>
      </c>
      <c r="Z177" s="166">
        <f t="shared" si="80"/>
        <v>0</v>
      </c>
      <c r="AA177" s="166">
        <f t="shared" si="80"/>
        <v>10402.38</v>
      </c>
      <c r="AB177" s="166">
        <f t="shared" si="80"/>
        <v>2456.1175</v>
      </c>
      <c r="AC177" s="166">
        <f t="shared" si="80"/>
        <v>1444.775</v>
      </c>
      <c r="AD177" s="166">
        <f t="shared" si="80"/>
        <v>144.4775</v>
      </c>
      <c r="AE177" s="166">
        <f t="shared" si="80"/>
        <v>0</v>
      </c>
      <c r="AF177" s="166">
        <f t="shared" si="80"/>
        <v>0</v>
      </c>
      <c r="AG177" s="166">
        <f t="shared" si="80"/>
        <v>0</v>
      </c>
      <c r="AH177" s="166">
        <f t="shared" si="80"/>
        <v>0</v>
      </c>
      <c r="AI177" s="166">
        <f t="shared" si="80"/>
        <v>0</v>
      </c>
      <c r="AJ177" s="166">
        <f t="shared" si="80"/>
        <v>0</v>
      </c>
      <c r="AK177" s="166">
        <f t="shared" si="80"/>
        <v>0</v>
      </c>
      <c r="AL177" s="166">
        <f t="shared" si="80"/>
        <v>0</v>
      </c>
      <c r="AM177" s="166">
        <f t="shared" si="80"/>
        <v>0</v>
      </c>
      <c r="AN177" s="166">
        <f t="shared" si="80"/>
        <v>0</v>
      </c>
      <c r="AO177" s="107"/>
      <c r="AP177" s="107"/>
      <c r="AQ177" s="107"/>
      <c r="AR177" s="107"/>
      <c r="AS177" s="107"/>
      <c r="AT177" s="107"/>
      <c r="AU177" s="107"/>
      <c r="AV177" s="107"/>
      <c r="AW177" s="107"/>
      <c r="AX177" s="107"/>
      <c r="AY177" s="107"/>
      <c r="AZ177" s="107"/>
      <c r="BA177" s="107"/>
    </row>
    <row r="178" ht="18.75" customHeight="1">
      <c r="A178" s="152"/>
      <c r="B178" s="162">
        <f t="shared" si="41"/>
        <v>57791</v>
      </c>
      <c r="C178" s="163">
        <f>C176</f>
        <v>45016</v>
      </c>
      <c r="D178" s="167" t="s">
        <v>40</v>
      </c>
      <c r="E178" s="166"/>
      <c r="F178" s="166"/>
      <c r="G178" s="166"/>
      <c r="H178" s="166"/>
      <c r="I178" s="166"/>
      <c r="J178" s="166"/>
      <c r="K178" s="166"/>
      <c r="L178" s="166"/>
      <c r="M178" s="166"/>
      <c r="N178" s="166"/>
      <c r="O178" s="166"/>
      <c r="P178" s="166"/>
      <c r="Q178" s="166"/>
      <c r="R178" s="166"/>
      <c r="S178" s="166"/>
      <c r="T178" s="166"/>
      <c r="U178" s="166">
        <f t="shared" si="78"/>
        <v>10402.38</v>
      </c>
      <c r="V178" s="166">
        <f t="shared" si="79"/>
        <v>2456.1175</v>
      </c>
      <c r="W178" s="166">
        <f t="shared" ref="W178:AN178" si="81">(V63*$N$26)+(U63*$N$27)+(T63*$N$28)</f>
        <v>1444.775</v>
      </c>
      <c r="X178" s="166">
        <f t="shared" si="81"/>
        <v>10546.8575</v>
      </c>
      <c r="Y178" s="166">
        <f t="shared" si="81"/>
        <v>2456.1175</v>
      </c>
      <c r="Z178" s="166">
        <f t="shared" si="81"/>
        <v>1444.775</v>
      </c>
      <c r="AA178" s="166">
        <f t="shared" si="81"/>
        <v>10546.8575</v>
      </c>
      <c r="AB178" s="166">
        <f t="shared" si="81"/>
        <v>2456.1175</v>
      </c>
      <c r="AC178" s="166">
        <f t="shared" si="81"/>
        <v>1444.775</v>
      </c>
      <c r="AD178" s="166">
        <f t="shared" si="81"/>
        <v>10546.8575</v>
      </c>
      <c r="AE178" s="166">
        <f t="shared" si="81"/>
        <v>2456.1175</v>
      </c>
      <c r="AF178" s="166">
        <f t="shared" si="81"/>
        <v>1444.775</v>
      </c>
      <c r="AG178" s="166">
        <f t="shared" si="81"/>
        <v>144.4775</v>
      </c>
      <c r="AH178" s="166">
        <f t="shared" si="81"/>
        <v>0</v>
      </c>
      <c r="AI178" s="166">
        <f t="shared" si="81"/>
        <v>0</v>
      </c>
      <c r="AJ178" s="166">
        <f t="shared" si="81"/>
        <v>0</v>
      </c>
      <c r="AK178" s="166">
        <f t="shared" si="81"/>
        <v>0</v>
      </c>
      <c r="AL178" s="166">
        <f t="shared" si="81"/>
        <v>0</v>
      </c>
      <c r="AM178" s="166">
        <f t="shared" si="81"/>
        <v>0</v>
      </c>
      <c r="AN178" s="166">
        <f t="shared" si="81"/>
        <v>0</v>
      </c>
      <c r="AO178" s="107"/>
      <c r="AP178" s="107"/>
      <c r="AQ178" s="107"/>
      <c r="AR178" s="107"/>
      <c r="AS178" s="107"/>
      <c r="AT178" s="107"/>
      <c r="AU178" s="107"/>
      <c r="AV178" s="107"/>
      <c r="AW178" s="107"/>
      <c r="AX178" s="107"/>
      <c r="AY178" s="107"/>
      <c r="AZ178" s="107"/>
      <c r="BA178" s="107"/>
    </row>
    <row r="179" ht="18.75" customHeight="1">
      <c r="A179" s="152"/>
      <c r="B179" s="168">
        <f t="shared" si="41"/>
        <v>28895.5</v>
      </c>
      <c r="C179" s="169">
        <f>C178</f>
        <v>45016</v>
      </c>
      <c r="D179" s="170" t="s">
        <v>36</v>
      </c>
      <c r="E179" s="171"/>
      <c r="F179" s="171"/>
      <c r="G179" s="171"/>
      <c r="H179" s="171"/>
      <c r="I179" s="171"/>
      <c r="J179" s="171"/>
      <c r="K179" s="171"/>
      <c r="L179" s="171"/>
      <c r="M179" s="171"/>
      <c r="N179" s="171"/>
      <c r="O179" s="171"/>
      <c r="P179" s="171"/>
      <c r="Q179" s="171"/>
      <c r="R179" s="171"/>
      <c r="S179" s="171"/>
      <c r="T179" s="171"/>
      <c r="U179" s="171">
        <f t="shared" si="78"/>
        <v>1733.73</v>
      </c>
      <c r="V179" s="171">
        <f t="shared" si="79"/>
        <v>2143.082917</v>
      </c>
      <c r="W179" s="171">
        <f t="shared" ref="W179:AN179" si="82">(V64*$N$26)+(U64*$N$27)+(T64*$N$28)</f>
        <v>2383.87875</v>
      </c>
      <c r="X179" s="171">
        <f t="shared" si="82"/>
        <v>2407.958333</v>
      </c>
      <c r="Y179" s="171">
        <f t="shared" si="82"/>
        <v>2407.958333</v>
      </c>
      <c r="Z179" s="171">
        <f t="shared" si="82"/>
        <v>2407.958333</v>
      </c>
      <c r="AA179" s="171">
        <f t="shared" si="82"/>
        <v>2407.958333</v>
      </c>
      <c r="AB179" s="171">
        <f t="shared" si="82"/>
        <v>2407.958333</v>
      </c>
      <c r="AC179" s="171">
        <f t="shared" si="82"/>
        <v>2407.958333</v>
      </c>
      <c r="AD179" s="171">
        <f t="shared" si="82"/>
        <v>2407.958333</v>
      </c>
      <c r="AE179" s="171">
        <f t="shared" si="82"/>
        <v>2407.958333</v>
      </c>
      <c r="AF179" s="171">
        <f t="shared" si="82"/>
        <v>2407.958333</v>
      </c>
      <c r="AG179" s="171">
        <f t="shared" si="82"/>
        <v>674.2283333</v>
      </c>
      <c r="AH179" s="171">
        <f t="shared" si="82"/>
        <v>264.8754167</v>
      </c>
      <c r="AI179" s="171">
        <f t="shared" si="82"/>
        <v>24.07958333</v>
      </c>
      <c r="AJ179" s="171">
        <f t="shared" si="82"/>
        <v>0</v>
      </c>
      <c r="AK179" s="171">
        <f t="shared" si="82"/>
        <v>0</v>
      </c>
      <c r="AL179" s="171">
        <f t="shared" si="82"/>
        <v>0</v>
      </c>
      <c r="AM179" s="171">
        <f t="shared" si="82"/>
        <v>0</v>
      </c>
      <c r="AN179" s="171">
        <f t="shared" si="82"/>
        <v>0</v>
      </c>
      <c r="AO179" s="107"/>
      <c r="AP179" s="107"/>
      <c r="AQ179" s="107"/>
      <c r="AR179" s="107"/>
      <c r="AS179" s="107"/>
      <c r="AT179" s="107"/>
      <c r="AU179" s="107"/>
      <c r="AV179" s="107"/>
      <c r="AW179" s="107"/>
      <c r="AX179" s="107"/>
      <c r="AY179" s="107"/>
      <c r="AZ179" s="107"/>
      <c r="BA179" s="107"/>
    </row>
    <row r="180" ht="18.75" customHeight="1">
      <c r="A180" s="152"/>
      <c r="B180" s="158">
        <f t="shared" si="41"/>
        <v>336808</v>
      </c>
      <c r="C180" s="159">
        <f>eomonth(C179,1)</f>
        <v>45046</v>
      </c>
      <c r="D180" s="160" t="s">
        <v>37</v>
      </c>
      <c r="E180" s="161"/>
      <c r="F180" s="161"/>
      <c r="G180" s="161"/>
      <c r="H180" s="161"/>
      <c r="I180" s="161"/>
      <c r="J180" s="161"/>
      <c r="K180" s="161"/>
      <c r="L180" s="161"/>
      <c r="M180" s="161"/>
      <c r="N180" s="161"/>
      <c r="O180" s="161"/>
      <c r="P180" s="161"/>
      <c r="Q180" s="161"/>
      <c r="R180" s="161"/>
      <c r="S180" s="161"/>
      <c r="T180" s="161"/>
      <c r="U180" s="161"/>
      <c r="V180" s="161">
        <f t="shared" ref="V180:V183" si="84">(U65*$N$26)</f>
        <v>242501.76</v>
      </c>
      <c r="W180" s="161">
        <f t="shared" ref="W180:W183" si="85">(V65*$N$26)+(U65*$N$27)</f>
        <v>57257.36</v>
      </c>
      <c r="X180" s="161">
        <f t="shared" ref="X180:AN180" si="83">(W65*$N$26)+(V65*$N$27)+(U65*$N$28)</f>
        <v>33680.8</v>
      </c>
      <c r="Y180" s="161">
        <f t="shared" si="83"/>
        <v>3368.08</v>
      </c>
      <c r="Z180" s="161">
        <f t="shared" si="83"/>
        <v>0</v>
      </c>
      <c r="AA180" s="161">
        <f t="shared" si="83"/>
        <v>0</v>
      </c>
      <c r="AB180" s="161">
        <f t="shared" si="83"/>
        <v>0</v>
      </c>
      <c r="AC180" s="161">
        <f t="shared" si="83"/>
        <v>0</v>
      </c>
      <c r="AD180" s="161">
        <f t="shared" si="83"/>
        <v>0</v>
      </c>
      <c r="AE180" s="161">
        <f t="shared" si="83"/>
        <v>0</v>
      </c>
      <c r="AF180" s="161">
        <f t="shared" si="83"/>
        <v>0</v>
      </c>
      <c r="AG180" s="161">
        <f t="shared" si="83"/>
        <v>0</v>
      </c>
      <c r="AH180" s="161">
        <f t="shared" si="83"/>
        <v>0</v>
      </c>
      <c r="AI180" s="161">
        <f t="shared" si="83"/>
        <v>0</v>
      </c>
      <c r="AJ180" s="161">
        <f t="shared" si="83"/>
        <v>0</v>
      </c>
      <c r="AK180" s="161">
        <f t="shared" si="83"/>
        <v>0</v>
      </c>
      <c r="AL180" s="161">
        <f t="shared" si="83"/>
        <v>0</v>
      </c>
      <c r="AM180" s="161">
        <f t="shared" si="83"/>
        <v>0</v>
      </c>
      <c r="AN180" s="161">
        <f t="shared" si="83"/>
        <v>0</v>
      </c>
      <c r="AO180" s="107"/>
      <c r="AP180" s="107"/>
      <c r="AQ180" s="107"/>
      <c r="AR180" s="107"/>
      <c r="AS180" s="107"/>
      <c r="AT180" s="107"/>
      <c r="AU180" s="107"/>
      <c r="AV180" s="107"/>
      <c r="AW180" s="107"/>
      <c r="AX180" s="107"/>
      <c r="AY180" s="107"/>
      <c r="AZ180" s="107"/>
      <c r="BA180" s="107"/>
    </row>
    <row r="181" ht="18.75" customHeight="1">
      <c r="A181" s="152"/>
      <c r="B181" s="162">
        <f t="shared" si="41"/>
        <v>21050.5</v>
      </c>
      <c r="C181" s="163">
        <f>C180</f>
        <v>45046</v>
      </c>
      <c r="D181" s="164" t="s">
        <v>39</v>
      </c>
      <c r="E181" s="165"/>
      <c r="F181" s="165"/>
      <c r="G181" s="165"/>
      <c r="H181" s="165"/>
      <c r="I181" s="165"/>
      <c r="J181" s="165"/>
      <c r="K181" s="165"/>
      <c r="L181" s="165"/>
      <c r="M181" s="165"/>
      <c r="N181" s="165"/>
      <c r="O181" s="165"/>
      <c r="P181" s="165"/>
      <c r="Q181" s="165"/>
      <c r="R181" s="165"/>
      <c r="S181" s="165"/>
      <c r="T181" s="165"/>
      <c r="U181" s="165"/>
      <c r="V181" s="166">
        <f t="shared" si="84"/>
        <v>7578.18</v>
      </c>
      <c r="W181" s="166">
        <f t="shared" si="85"/>
        <v>1789.2925</v>
      </c>
      <c r="X181" s="166">
        <f t="shared" ref="X181:AN181" si="86">(W66*$N$26)+(V66*$N$27)+(U66*$N$28)</f>
        <v>1052.525</v>
      </c>
      <c r="Y181" s="166">
        <f t="shared" si="86"/>
        <v>105.2525</v>
      </c>
      <c r="Z181" s="166">
        <f t="shared" si="86"/>
        <v>0</v>
      </c>
      <c r="AA181" s="166">
        <f t="shared" si="86"/>
        <v>0</v>
      </c>
      <c r="AB181" s="166">
        <f t="shared" si="86"/>
        <v>7578.18</v>
      </c>
      <c r="AC181" s="166">
        <f t="shared" si="86"/>
        <v>1789.2925</v>
      </c>
      <c r="AD181" s="166">
        <f t="shared" si="86"/>
        <v>1052.525</v>
      </c>
      <c r="AE181" s="166">
        <f t="shared" si="86"/>
        <v>105.2525</v>
      </c>
      <c r="AF181" s="166">
        <f t="shared" si="86"/>
        <v>0</v>
      </c>
      <c r="AG181" s="166">
        <f t="shared" si="86"/>
        <v>0</v>
      </c>
      <c r="AH181" s="166">
        <f t="shared" si="86"/>
        <v>0</v>
      </c>
      <c r="AI181" s="166">
        <f t="shared" si="86"/>
        <v>0</v>
      </c>
      <c r="AJ181" s="166">
        <f t="shared" si="86"/>
        <v>0</v>
      </c>
      <c r="AK181" s="166">
        <f t="shared" si="86"/>
        <v>0</v>
      </c>
      <c r="AL181" s="166">
        <f t="shared" si="86"/>
        <v>0</v>
      </c>
      <c r="AM181" s="166">
        <f t="shared" si="86"/>
        <v>0</v>
      </c>
      <c r="AN181" s="166">
        <f t="shared" si="86"/>
        <v>0</v>
      </c>
      <c r="AO181" s="107"/>
      <c r="AP181" s="107"/>
      <c r="AQ181" s="107"/>
      <c r="AR181" s="107"/>
      <c r="AS181" s="107"/>
      <c r="AT181" s="107"/>
      <c r="AU181" s="107"/>
      <c r="AV181" s="107"/>
      <c r="AW181" s="107"/>
      <c r="AX181" s="107"/>
      <c r="AY181" s="107"/>
      <c r="AZ181" s="107"/>
      <c r="BA181" s="107"/>
    </row>
    <row r="182" ht="18.75" customHeight="1">
      <c r="A182" s="152"/>
      <c r="B182" s="162">
        <f t="shared" si="41"/>
        <v>42101</v>
      </c>
      <c r="C182" s="163">
        <f>C180</f>
        <v>45046</v>
      </c>
      <c r="D182" s="167" t="s">
        <v>40</v>
      </c>
      <c r="E182" s="166"/>
      <c r="F182" s="166"/>
      <c r="G182" s="166"/>
      <c r="H182" s="166"/>
      <c r="I182" s="166"/>
      <c r="J182" s="166"/>
      <c r="K182" s="166"/>
      <c r="L182" s="166"/>
      <c r="M182" s="166"/>
      <c r="N182" s="166"/>
      <c r="O182" s="166"/>
      <c r="P182" s="166"/>
      <c r="Q182" s="166"/>
      <c r="R182" s="166"/>
      <c r="S182" s="166"/>
      <c r="T182" s="166"/>
      <c r="U182" s="166"/>
      <c r="V182" s="166">
        <f t="shared" si="84"/>
        <v>7578.18</v>
      </c>
      <c r="W182" s="166">
        <f t="shared" si="85"/>
        <v>1789.2925</v>
      </c>
      <c r="X182" s="166">
        <f t="shared" ref="X182:AN182" si="87">(W67*$N$26)+(V67*$N$27)+(U67*$N$28)</f>
        <v>1052.525</v>
      </c>
      <c r="Y182" s="166">
        <f t="shared" si="87"/>
        <v>7683.4325</v>
      </c>
      <c r="Z182" s="166">
        <f t="shared" si="87"/>
        <v>1789.2925</v>
      </c>
      <c r="AA182" s="166">
        <f t="shared" si="87"/>
        <v>1052.525</v>
      </c>
      <c r="AB182" s="166">
        <f t="shared" si="87"/>
        <v>7683.4325</v>
      </c>
      <c r="AC182" s="166">
        <f t="shared" si="87"/>
        <v>1789.2925</v>
      </c>
      <c r="AD182" s="166">
        <f t="shared" si="87"/>
        <v>1052.525</v>
      </c>
      <c r="AE182" s="166">
        <f t="shared" si="87"/>
        <v>7683.4325</v>
      </c>
      <c r="AF182" s="166">
        <f t="shared" si="87"/>
        <v>1789.2925</v>
      </c>
      <c r="AG182" s="166">
        <f t="shared" si="87"/>
        <v>1052.525</v>
      </c>
      <c r="AH182" s="166">
        <f t="shared" si="87"/>
        <v>105.2525</v>
      </c>
      <c r="AI182" s="166">
        <f t="shared" si="87"/>
        <v>0</v>
      </c>
      <c r="AJ182" s="166">
        <f t="shared" si="87"/>
        <v>0</v>
      </c>
      <c r="AK182" s="166">
        <f t="shared" si="87"/>
        <v>0</v>
      </c>
      <c r="AL182" s="166">
        <f t="shared" si="87"/>
        <v>0</v>
      </c>
      <c r="AM182" s="166">
        <f t="shared" si="87"/>
        <v>0</v>
      </c>
      <c r="AN182" s="166">
        <f t="shared" si="87"/>
        <v>0</v>
      </c>
      <c r="AO182" s="107"/>
      <c r="AP182" s="107"/>
      <c r="AQ182" s="107"/>
      <c r="AR182" s="107"/>
      <c r="AS182" s="107"/>
      <c r="AT182" s="107"/>
      <c r="AU182" s="107"/>
      <c r="AV182" s="107"/>
      <c r="AW182" s="107"/>
      <c r="AX182" s="107"/>
      <c r="AY182" s="107"/>
      <c r="AZ182" s="107"/>
      <c r="BA182" s="107"/>
    </row>
    <row r="183" ht="18.75" customHeight="1">
      <c r="A183" s="152"/>
      <c r="B183" s="168">
        <f t="shared" si="41"/>
        <v>21050.5</v>
      </c>
      <c r="C183" s="169">
        <f>C182</f>
        <v>45046</v>
      </c>
      <c r="D183" s="170" t="s">
        <v>36</v>
      </c>
      <c r="E183" s="171"/>
      <c r="F183" s="171"/>
      <c r="G183" s="171"/>
      <c r="H183" s="171"/>
      <c r="I183" s="171"/>
      <c r="J183" s="171"/>
      <c r="K183" s="171"/>
      <c r="L183" s="171"/>
      <c r="M183" s="171"/>
      <c r="N183" s="171"/>
      <c r="O183" s="171"/>
      <c r="P183" s="171"/>
      <c r="Q183" s="171"/>
      <c r="R183" s="171"/>
      <c r="S183" s="171"/>
      <c r="T183" s="171"/>
      <c r="U183" s="171"/>
      <c r="V183" s="171">
        <f t="shared" si="84"/>
        <v>1263.03</v>
      </c>
      <c r="W183" s="171">
        <f t="shared" si="85"/>
        <v>1561.245417</v>
      </c>
      <c r="X183" s="171">
        <f t="shared" ref="X183:AN183" si="88">(W68*$N$26)+(V68*$N$27)+(U68*$N$28)</f>
        <v>1736.66625</v>
      </c>
      <c r="Y183" s="171">
        <f t="shared" si="88"/>
        <v>1754.208333</v>
      </c>
      <c r="Z183" s="171">
        <f t="shared" si="88"/>
        <v>1754.208333</v>
      </c>
      <c r="AA183" s="171">
        <f t="shared" si="88"/>
        <v>1754.208333</v>
      </c>
      <c r="AB183" s="171">
        <f t="shared" si="88"/>
        <v>1754.208333</v>
      </c>
      <c r="AC183" s="171">
        <f t="shared" si="88"/>
        <v>1754.208333</v>
      </c>
      <c r="AD183" s="171">
        <f t="shared" si="88"/>
        <v>1754.208333</v>
      </c>
      <c r="AE183" s="171">
        <f t="shared" si="88"/>
        <v>1754.208333</v>
      </c>
      <c r="AF183" s="171">
        <f t="shared" si="88"/>
        <v>1754.208333</v>
      </c>
      <c r="AG183" s="171">
        <f t="shared" si="88"/>
        <v>1754.208333</v>
      </c>
      <c r="AH183" s="171">
        <f t="shared" si="88"/>
        <v>491.1783333</v>
      </c>
      <c r="AI183" s="171">
        <f t="shared" si="88"/>
        <v>192.9629167</v>
      </c>
      <c r="AJ183" s="171">
        <f t="shared" si="88"/>
        <v>17.54208333</v>
      </c>
      <c r="AK183" s="171">
        <f t="shared" si="88"/>
        <v>0</v>
      </c>
      <c r="AL183" s="171">
        <f t="shared" si="88"/>
        <v>0</v>
      </c>
      <c r="AM183" s="171">
        <f t="shared" si="88"/>
        <v>0</v>
      </c>
      <c r="AN183" s="171">
        <f t="shared" si="88"/>
        <v>0</v>
      </c>
      <c r="AO183" s="107"/>
      <c r="AP183" s="107"/>
      <c r="AQ183" s="107"/>
      <c r="AR183" s="107"/>
      <c r="AS183" s="107"/>
      <c r="AT183" s="107"/>
      <c r="AU183" s="107"/>
      <c r="AV183" s="107"/>
      <c r="AW183" s="107"/>
      <c r="AX183" s="107"/>
      <c r="AY183" s="107"/>
      <c r="AZ183" s="107"/>
      <c r="BA183" s="107"/>
    </row>
    <row r="184" ht="18.75" customHeight="1">
      <c r="A184" s="152"/>
      <c r="B184" s="158">
        <f t="shared" si="41"/>
        <v>820840</v>
      </c>
      <c r="C184" s="159">
        <f>eomonth(C183,1)</f>
        <v>45077</v>
      </c>
      <c r="D184" s="160" t="s">
        <v>37</v>
      </c>
      <c r="E184" s="161"/>
      <c r="F184" s="161"/>
      <c r="G184" s="161"/>
      <c r="H184" s="161"/>
      <c r="I184" s="161"/>
      <c r="J184" s="161"/>
      <c r="K184" s="161"/>
      <c r="L184" s="161"/>
      <c r="M184" s="161"/>
      <c r="N184" s="161"/>
      <c r="O184" s="161"/>
      <c r="P184" s="161"/>
      <c r="Q184" s="161"/>
      <c r="R184" s="161"/>
      <c r="S184" s="161"/>
      <c r="T184" s="161"/>
      <c r="U184" s="161"/>
      <c r="V184" s="161"/>
      <c r="W184" s="161">
        <f t="shared" ref="W184:W187" si="90">(V69*$N$26)</f>
        <v>591004.8</v>
      </c>
      <c r="X184" s="161">
        <f t="shared" ref="X184:X187" si="91">(W69*$N$26)+(V69*$N$27)</f>
        <v>139542.8</v>
      </c>
      <c r="Y184" s="161">
        <f t="shared" ref="Y184:AN184" si="89">(X69*$N$26)+(W69*$N$27)+(V69*$N$28)</f>
        <v>82084</v>
      </c>
      <c r="Z184" s="161">
        <f t="shared" si="89"/>
        <v>8208.4</v>
      </c>
      <c r="AA184" s="161">
        <f t="shared" si="89"/>
        <v>0</v>
      </c>
      <c r="AB184" s="161">
        <f t="shared" si="89"/>
        <v>0</v>
      </c>
      <c r="AC184" s="161">
        <f t="shared" si="89"/>
        <v>0</v>
      </c>
      <c r="AD184" s="161">
        <f t="shared" si="89"/>
        <v>0</v>
      </c>
      <c r="AE184" s="161">
        <f t="shared" si="89"/>
        <v>0</v>
      </c>
      <c r="AF184" s="161">
        <f t="shared" si="89"/>
        <v>0</v>
      </c>
      <c r="AG184" s="161">
        <f t="shared" si="89"/>
        <v>0</v>
      </c>
      <c r="AH184" s="161">
        <f t="shared" si="89"/>
        <v>0</v>
      </c>
      <c r="AI184" s="161">
        <f t="shared" si="89"/>
        <v>0</v>
      </c>
      <c r="AJ184" s="161">
        <f t="shared" si="89"/>
        <v>0</v>
      </c>
      <c r="AK184" s="161">
        <f t="shared" si="89"/>
        <v>0</v>
      </c>
      <c r="AL184" s="161">
        <f t="shared" si="89"/>
        <v>0</v>
      </c>
      <c r="AM184" s="161">
        <f t="shared" si="89"/>
        <v>0</v>
      </c>
      <c r="AN184" s="161">
        <f t="shared" si="89"/>
        <v>0</v>
      </c>
      <c r="AO184" s="107"/>
      <c r="AP184" s="107"/>
      <c r="AQ184" s="107"/>
      <c r="AR184" s="107"/>
      <c r="AS184" s="107"/>
      <c r="AT184" s="107"/>
      <c r="AU184" s="107"/>
      <c r="AV184" s="107"/>
      <c r="AW184" s="107"/>
      <c r="AX184" s="107"/>
      <c r="AY184" s="107"/>
      <c r="AZ184" s="107"/>
      <c r="BA184" s="107"/>
    </row>
    <row r="185" ht="18.75" customHeight="1">
      <c r="A185" s="152"/>
      <c r="B185" s="162">
        <f t="shared" si="41"/>
        <v>51302.5</v>
      </c>
      <c r="C185" s="163">
        <f>C184</f>
        <v>45077</v>
      </c>
      <c r="D185" s="164" t="s">
        <v>39</v>
      </c>
      <c r="E185" s="165"/>
      <c r="F185" s="165"/>
      <c r="G185" s="165"/>
      <c r="H185" s="165"/>
      <c r="I185" s="165"/>
      <c r="J185" s="165"/>
      <c r="K185" s="165"/>
      <c r="L185" s="165"/>
      <c r="M185" s="165"/>
      <c r="N185" s="165"/>
      <c r="O185" s="165"/>
      <c r="P185" s="165"/>
      <c r="Q185" s="165"/>
      <c r="R185" s="165"/>
      <c r="S185" s="165"/>
      <c r="T185" s="165"/>
      <c r="U185" s="165"/>
      <c r="V185" s="165"/>
      <c r="W185" s="166">
        <f t="shared" si="90"/>
        <v>18468.9</v>
      </c>
      <c r="X185" s="166">
        <f t="shared" si="91"/>
        <v>4360.7125</v>
      </c>
      <c r="Y185" s="166">
        <f t="shared" ref="Y185:AN185" si="92">(X70*$N$26)+(W70*$N$27)+(V70*$N$28)</f>
        <v>2565.125</v>
      </c>
      <c r="Z185" s="166">
        <f t="shared" si="92"/>
        <v>256.5125</v>
      </c>
      <c r="AA185" s="166">
        <f t="shared" si="92"/>
        <v>0</v>
      </c>
      <c r="AB185" s="166">
        <f t="shared" si="92"/>
        <v>0</v>
      </c>
      <c r="AC185" s="166">
        <f t="shared" si="92"/>
        <v>18468.9</v>
      </c>
      <c r="AD185" s="166">
        <f t="shared" si="92"/>
        <v>4360.7125</v>
      </c>
      <c r="AE185" s="166">
        <f t="shared" si="92"/>
        <v>2565.125</v>
      </c>
      <c r="AF185" s="166">
        <f t="shared" si="92"/>
        <v>256.5125</v>
      </c>
      <c r="AG185" s="166">
        <f t="shared" si="92"/>
        <v>0</v>
      </c>
      <c r="AH185" s="166">
        <f t="shared" si="92"/>
        <v>0</v>
      </c>
      <c r="AI185" s="166">
        <f t="shared" si="92"/>
        <v>0</v>
      </c>
      <c r="AJ185" s="166">
        <f t="shared" si="92"/>
        <v>0</v>
      </c>
      <c r="AK185" s="166">
        <f t="shared" si="92"/>
        <v>0</v>
      </c>
      <c r="AL185" s="166">
        <f t="shared" si="92"/>
        <v>0</v>
      </c>
      <c r="AM185" s="166">
        <f t="shared" si="92"/>
        <v>0</v>
      </c>
      <c r="AN185" s="166">
        <f t="shared" si="92"/>
        <v>0</v>
      </c>
      <c r="AO185" s="107"/>
      <c r="AP185" s="107"/>
      <c r="AQ185" s="107"/>
      <c r="AR185" s="107"/>
      <c r="AS185" s="107"/>
      <c r="AT185" s="107"/>
      <c r="AU185" s="107"/>
      <c r="AV185" s="107"/>
      <c r="AW185" s="107"/>
      <c r="AX185" s="107"/>
      <c r="AY185" s="107"/>
      <c r="AZ185" s="107"/>
      <c r="BA185" s="107"/>
    </row>
    <row r="186" ht="18.75" customHeight="1">
      <c r="A186" s="152"/>
      <c r="B186" s="162">
        <f t="shared" si="41"/>
        <v>102605</v>
      </c>
      <c r="C186" s="163">
        <f>C184</f>
        <v>45077</v>
      </c>
      <c r="D186" s="167" t="s">
        <v>40</v>
      </c>
      <c r="E186" s="166"/>
      <c r="F186" s="166"/>
      <c r="G186" s="166"/>
      <c r="H186" s="166"/>
      <c r="I186" s="166"/>
      <c r="J186" s="166"/>
      <c r="K186" s="166"/>
      <c r="L186" s="166"/>
      <c r="M186" s="166"/>
      <c r="N186" s="166"/>
      <c r="O186" s="166"/>
      <c r="P186" s="166"/>
      <c r="Q186" s="166"/>
      <c r="R186" s="166"/>
      <c r="S186" s="166"/>
      <c r="T186" s="166"/>
      <c r="U186" s="166"/>
      <c r="V186" s="166"/>
      <c r="W186" s="166">
        <f t="shared" si="90"/>
        <v>18468.9</v>
      </c>
      <c r="X186" s="166">
        <f t="shared" si="91"/>
        <v>4360.7125</v>
      </c>
      <c r="Y186" s="166">
        <f t="shared" ref="Y186:AN186" si="93">(X71*$N$26)+(W71*$N$27)+(V71*$N$28)</f>
        <v>2565.125</v>
      </c>
      <c r="Z186" s="166">
        <f t="shared" si="93"/>
        <v>18725.4125</v>
      </c>
      <c r="AA186" s="166">
        <f t="shared" si="93"/>
        <v>4360.7125</v>
      </c>
      <c r="AB186" s="166">
        <f t="shared" si="93"/>
        <v>2565.125</v>
      </c>
      <c r="AC186" s="166">
        <f t="shared" si="93"/>
        <v>18725.4125</v>
      </c>
      <c r="AD186" s="166">
        <f t="shared" si="93"/>
        <v>4360.7125</v>
      </c>
      <c r="AE186" s="166">
        <f t="shared" si="93"/>
        <v>2565.125</v>
      </c>
      <c r="AF186" s="166">
        <f t="shared" si="93"/>
        <v>18725.4125</v>
      </c>
      <c r="AG186" s="166">
        <f t="shared" si="93"/>
        <v>4360.7125</v>
      </c>
      <c r="AH186" s="166">
        <f t="shared" si="93"/>
        <v>2565.125</v>
      </c>
      <c r="AI186" s="166">
        <f t="shared" si="93"/>
        <v>256.5125</v>
      </c>
      <c r="AJ186" s="166">
        <f t="shared" si="93"/>
        <v>0</v>
      </c>
      <c r="AK186" s="166">
        <f t="shared" si="93"/>
        <v>0</v>
      </c>
      <c r="AL186" s="166">
        <f t="shared" si="93"/>
        <v>0</v>
      </c>
      <c r="AM186" s="166">
        <f t="shared" si="93"/>
        <v>0</v>
      </c>
      <c r="AN186" s="166">
        <f t="shared" si="93"/>
        <v>0</v>
      </c>
      <c r="AO186" s="107"/>
      <c r="AP186" s="107"/>
      <c r="AQ186" s="107"/>
      <c r="AR186" s="107"/>
      <c r="AS186" s="107"/>
      <c r="AT186" s="107"/>
      <c r="AU186" s="107"/>
      <c r="AV186" s="107"/>
      <c r="AW186" s="107"/>
      <c r="AX186" s="107"/>
      <c r="AY186" s="107"/>
      <c r="AZ186" s="107"/>
      <c r="BA186" s="107"/>
    </row>
    <row r="187" ht="18.75" customHeight="1">
      <c r="A187" s="152"/>
      <c r="B187" s="168">
        <f t="shared" si="41"/>
        <v>51302.5</v>
      </c>
      <c r="C187" s="169">
        <f>C186</f>
        <v>45077</v>
      </c>
      <c r="D187" s="170" t="s">
        <v>36</v>
      </c>
      <c r="E187" s="171"/>
      <c r="F187" s="171"/>
      <c r="G187" s="171"/>
      <c r="H187" s="171"/>
      <c r="I187" s="171"/>
      <c r="J187" s="171"/>
      <c r="K187" s="171"/>
      <c r="L187" s="171"/>
      <c r="M187" s="171"/>
      <c r="N187" s="171"/>
      <c r="O187" s="171"/>
      <c r="P187" s="171"/>
      <c r="Q187" s="171"/>
      <c r="R187" s="171"/>
      <c r="S187" s="171"/>
      <c r="T187" s="171"/>
      <c r="U187" s="171"/>
      <c r="V187" s="171"/>
      <c r="W187" s="171">
        <f t="shared" si="90"/>
        <v>3078.15</v>
      </c>
      <c r="X187" s="171">
        <f t="shared" si="91"/>
        <v>3804.935417</v>
      </c>
      <c r="Y187" s="171">
        <f t="shared" ref="Y187:AN187" si="94">(X72*$N$26)+(W72*$N$27)+(V72*$N$28)</f>
        <v>4232.45625</v>
      </c>
      <c r="Z187" s="171">
        <f t="shared" si="94"/>
        <v>4275.208333</v>
      </c>
      <c r="AA187" s="171">
        <f t="shared" si="94"/>
        <v>4275.208333</v>
      </c>
      <c r="AB187" s="171">
        <f t="shared" si="94"/>
        <v>4275.208333</v>
      </c>
      <c r="AC187" s="171">
        <f t="shared" si="94"/>
        <v>4275.208333</v>
      </c>
      <c r="AD187" s="171">
        <f t="shared" si="94"/>
        <v>4275.208333</v>
      </c>
      <c r="AE187" s="171">
        <f t="shared" si="94"/>
        <v>4275.208333</v>
      </c>
      <c r="AF187" s="171">
        <f t="shared" si="94"/>
        <v>4275.208333</v>
      </c>
      <c r="AG187" s="171">
        <f t="shared" si="94"/>
        <v>4275.208333</v>
      </c>
      <c r="AH187" s="171">
        <f t="shared" si="94"/>
        <v>4275.208333</v>
      </c>
      <c r="AI187" s="171">
        <f t="shared" si="94"/>
        <v>1197.058333</v>
      </c>
      <c r="AJ187" s="171">
        <f t="shared" si="94"/>
        <v>470.2729167</v>
      </c>
      <c r="AK187" s="171">
        <f t="shared" si="94"/>
        <v>42.75208333</v>
      </c>
      <c r="AL187" s="171">
        <f t="shared" si="94"/>
        <v>0</v>
      </c>
      <c r="AM187" s="171">
        <f t="shared" si="94"/>
        <v>0</v>
      </c>
      <c r="AN187" s="171">
        <f t="shared" si="94"/>
        <v>0</v>
      </c>
      <c r="AO187" s="107"/>
      <c r="AP187" s="107"/>
      <c r="AQ187" s="107"/>
      <c r="AR187" s="107"/>
      <c r="AS187" s="107"/>
      <c r="AT187" s="107"/>
      <c r="AU187" s="107"/>
      <c r="AV187" s="107"/>
      <c r="AW187" s="107"/>
      <c r="AX187" s="107"/>
      <c r="AY187" s="107"/>
      <c r="AZ187" s="107"/>
      <c r="BA187" s="107"/>
    </row>
    <row r="188" ht="18.75" customHeight="1">
      <c r="A188" s="152"/>
      <c r="B188" s="158">
        <f t="shared" si="41"/>
        <v>391254.4</v>
      </c>
      <c r="C188" s="159">
        <f>eomonth(C187,1)</f>
        <v>45107</v>
      </c>
      <c r="D188" s="160" t="s">
        <v>37</v>
      </c>
      <c r="E188" s="161"/>
      <c r="F188" s="161"/>
      <c r="G188" s="161"/>
      <c r="H188" s="161"/>
      <c r="I188" s="161"/>
      <c r="J188" s="161"/>
      <c r="K188" s="161"/>
      <c r="L188" s="161"/>
      <c r="M188" s="161"/>
      <c r="N188" s="161"/>
      <c r="O188" s="161"/>
      <c r="P188" s="161"/>
      <c r="Q188" s="161"/>
      <c r="R188" s="161"/>
      <c r="S188" s="161"/>
      <c r="T188" s="161"/>
      <c r="U188" s="161"/>
      <c r="V188" s="161"/>
      <c r="W188" s="161"/>
      <c r="X188" s="161">
        <f t="shared" ref="X188:X191" si="96">(W73*$N$26)</f>
        <v>281703.168</v>
      </c>
      <c r="Y188" s="161">
        <f t="shared" ref="Y188:Y191" si="97">(X73*$N$26)+(W73*$N$27)</f>
        <v>66513.248</v>
      </c>
      <c r="Z188" s="161">
        <f t="shared" ref="Z188:AN188" si="95">(Y73*$N$26)+(X73*$N$27)+(W73*$N$28)</f>
        <v>39125.44</v>
      </c>
      <c r="AA188" s="161">
        <f t="shared" si="95"/>
        <v>3912.544</v>
      </c>
      <c r="AB188" s="161">
        <f t="shared" si="95"/>
        <v>0</v>
      </c>
      <c r="AC188" s="161">
        <f t="shared" si="95"/>
        <v>0</v>
      </c>
      <c r="AD188" s="161">
        <f t="shared" si="95"/>
        <v>0</v>
      </c>
      <c r="AE188" s="161">
        <f t="shared" si="95"/>
        <v>0</v>
      </c>
      <c r="AF188" s="161">
        <f t="shared" si="95"/>
        <v>0</v>
      </c>
      <c r="AG188" s="161">
        <f t="shared" si="95"/>
        <v>0</v>
      </c>
      <c r="AH188" s="161">
        <f t="shared" si="95"/>
        <v>0</v>
      </c>
      <c r="AI188" s="161">
        <f t="shared" si="95"/>
        <v>0</v>
      </c>
      <c r="AJ188" s="161">
        <f t="shared" si="95"/>
        <v>0</v>
      </c>
      <c r="AK188" s="161">
        <f t="shared" si="95"/>
        <v>0</v>
      </c>
      <c r="AL188" s="161">
        <f t="shared" si="95"/>
        <v>0</v>
      </c>
      <c r="AM188" s="161">
        <f t="shared" si="95"/>
        <v>0</v>
      </c>
      <c r="AN188" s="161">
        <f t="shared" si="95"/>
        <v>0</v>
      </c>
      <c r="AO188" s="107"/>
      <c r="AP188" s="107"/>
      <c r="AQ188" s="107"/>
      <c r="AR188" s="107"/>
      <c r="AS188" s="107"/>
      <c r="AT188" s="107"/>
      <c r="AU188" s="107"/>
      <c r="AV188" s="107"/>
      <c r="AW188" s="107"/>
      <c r="AX188" s="107"/>
      <c r="AY188" s="107"/>
      <c r="AZ188" s="107"/>
      <c r="BA188" s="107"/>
    </row>
    <row r="189" ht="18.75" customHeight="1">
      <c r="A189" s="152"/>
      <c r="B189" s="162">
        <f t="shared" si="41"/>
        <v>24453.4</v>
      </c>
      <c r="C189" s="163">
        <f>C188</f>
        <v>45107</v>
      </c>
      <c r="D189" s="164" t="s">
        <v>39</v>
      </c>
      <c r="E189" s="165"/>
      <c r="F189" s="165"/>
      <c r="G189" s="165"/>
      <c r="H189" s="165"/>
      <c r="I189" s="165"/>
      <c r="J189" s="165"/>
      <c r="K189" s="165"/>
      <c r="L189" s="165"/>
      <c r="M189" s="165"/>
      <c r="N189" s="165"/>
      <c r="O189" s="165"/>
      <c r="P189" s="165"/>
      <c r="Q189" s="165"/>
      <c r="R189" s="165"/>
      <c r="S189" s="165"/>
      <c r="T189" s="165"/>
      <c r="U189" s="165"/>
      <c r="V189" s="165"/>
      <c r="W189" s="165"/>
      <c r="X189" s="166">
        <f t="shared" si="96"/>
        <v>8803.224</v>
      </c>
      <c r="Y189" s="166">
        <f t="shared" si="97"/>
        <v>2078.539</v>
      </c>
      <c r="Z189" s="166">
        <f t="shared" ref="Z189:AN189" si="98">(Y74*$N$26)+(X74*$N$27)+(W74*$N$28)</f>
        <v>1222.67</v>
      </c>
      <c r="AA189" s="166">
        <f t="shared" si="98"/>
        <v>122.267</v>
      </c>
      <c r="AB189" s="166">
        <f t="shared" si="98"/>
        <v>0</v>
      </c>
      <c r="AC189" s="166">
        <f t="shared" si="98"/>
        <v>0</v>
      </c>
      <c r="AD189" s="166">
        <f t="shared" si="98"/>
        <v>8803.224</v>
      </c>
      <c r="AE189" s="166">
        <f t="shared" si="98"/>
        <v>2078.539</v>
      </c>
      <c r="AF189" s="166">
        <f t="shared" si="98"/>
        <v>1222.67</v>
      </c>
      <c r="AG189" s="166">
        <f t="shared" si="98"/>
        <v>122.267</v>
      </c>
      <c r="AH189" s="166">
        <f t="shared" si="98"/>
        <v>0</v>
      </c>
      <c r="AI189" s="166">
        <f t="shared" si="98"/>
        <v>0</v>
      </c>
      <c r="AJ189" s="166">
        <f t="shared" si="98"/>
        <v>0</v>
      </c>
      <c r="AK189" s="166">
        <f t="shared" si="98"/>
        <v>0</v>
      </c>
      <c r="AL189" s="166">
        <f t="shared" si="98"/>
        <v>0</v>
      </c>
      <c r="AM189" s="166">
        <f t="shared" si="98"/>
        <v>0</v>
      </c>
      <c r="AN189" s="166">
        <f t="shared" si="98"/>
        <v>0</v>
      </c>
      <c r="AO189" s="107"/>
      <c r="AP189" s="107"/>
      <c r="AQ189" s="107"/>
      <c r="AR189" s="107"/>
      <c r="AS189" s="107"/>
      <c r="AT189" s="107"/>
      <c r="AU189" s="107"/>
      <c r="AV189" s="107"/>
      <c r="AW189" s="107"/>
      <c r="AX189" s="107"/>
      <c r="AY189" s="107"/>
      <c r="AZ189" s="107"/>
      <c r="BA189" s="107"/>
    </row>
    <row r="190" ht="18.75" customHeight="1">
      <c r="A190" s="152"/>
      <c r="B190" s="162">
        <f t="shared" si="41"/>
        <v>48906.8</v>
      </c>
      <c r="C190" s="163">
        <f>C188</f>
        <v>45107</v>
      </c>
      <c r="D190" s="167" t="s">
        <v>40</v>
      </c>
      <c r="E190" s="166"/>
      <c r="F190" s="166"/>
      <c r="G190" s="166"/>
      <c r="H190" s="166"/>
      <c r="I190" s="166"/>
      <c r="J190" s="166"/>
      <c r="K190" s="166"/>
      <c r="L190" s="166"/>
      <c r="M190" s="166"/>
      <c r="N190" s="166"/>
      <c r="O190" s="166"/>
      <c r="P190" s="166"/>
      <c r="Q190" s="166"/>
      <c r="R190" s="166"/>
      <c r="S190" s="166"/>
      <c r="T190" s="166"/>
      <c r="U190" s="166"/>
      <c r="V190" s="166"/>
      <c r="W190" s="166"/>
      <c r="X190" s="166">
        <f t="shared" si="96"/>
        <v>8803.224</v>
      </c>
      <c r="Y190" s="166">
        <f t="shared" si="97"/>
        <v>2078.539</v>
      </c>
      <c r="Z190" s="166">
        <f t="shared" ref="Z190:AN190" si="99">(Y75*$N$26)+(X75*$N$27)+(W75*$N$28)</f>
        <v>1222.67</v>
      </c>
      <c r="AA190" s="166">
        <f t="shared" si="99"/>
        <v>8925.491</v>
      </c>
      <c r="AB190" s="166">
        <f t="shared" si="99"/>
        <v>2078.539</v>
      </c>
      <c r="AC190" s="166">
        <f t="shared" si="99"/>
        <v>1222.67</v>
      </c>
      <c r="AD190" s="166">
        <f t="shared" si="99"/>
        <v>8925.491</v>
      </c>
      <c r="AE190" s="166">
        <f t="shared" si="99"/>
        <v>2078.539</v>
      </c>
      <c r="AF190" s="166">
        <f t="shared" si="99"/>
        <v>1222.67</v>
      </c>
      <c r="AG190" s="166">
        <f t="shared" si="99"/>
        <v>8925.491</v>
      </c>
      <c r="AH190" s="166">
        <f t="shared" si="99"/>
        <v>2078.539</v>
      </c>
      <c r="AI190" s="166">
        <f t="shared" si="99"/>
        <v>1222.67</v>
      </c>
      <c r="AJ190" s="166">
        <f t="shared" si="99"/>
        <v>122.267</v>
      </c>
      <c r="AK190" s="166">
        <f t="shared" si="99"/>
        <v>0</v>
      </c>
      <c r="AL190" s="166">
        <f t="shared" si="99"/>
        <v>0</v>
      </c>
      <c r="AM190" s="166">
        <f t="shared" si="99"/>
        <v>0</v>
      </c>
      <c r="AN190" s="166">
        <f t="shared" si="99"/>
        <v>0</v>
      </c>
      <c r="AO190" s="107"/>
      <c r="AP190" s="107"/>
      <c r="AQ190" s="107"/>
      <c r="AR190" s="107"/>
      <c r="AS190" s="107"/>
      <c r="AT190" s="107"/>
      <c r="AU190" s="107"/>
      <c r="AV190" s="107"/>
      <c r="AW190" s="107"/>
      <c r="AX190" s="107"/>
      <c r="AY190" s="107"/>
      <c r="AZ190" s="107"/>
      <c r="BA190" s="107"/>
    </row>
    <row r="191" ht="18.75" customHeight="1">
      <c r="A191" s="152"/>
      <c r="B191" s="168">
        <f t="shared" si="41"/>
        <v>24453.4</v>
      </c>
      <c r="C191" s="169">
        <f>C190</f>
        <v>45107</v>
      </c>
      <c r="D191" s="170" t="s">
        <v>36</v>
      </c>
      <c r="E191" s="171"/>
      <c r="F191" s="171"/>
      <c r="G191" s="171"/>
      <c r="H191" s="171"/>
      <c r="I191" s="171"/>
      <c r="J191" s="171"/>
      <c r="K191" s="171"/>
      <c r="L191" s="171"/>
      <c r="M191" s="171"/>
      <c r="N191" s="171"/>
      <c r="O191" s="171"/>
      <c r="P191" s="171"/>
      <c r="Q191" s="171"/>
      <c r="R191" s="171"/>
      <c r="S191" s="171"/>
      <c r="T191" s="171"/>
      <c r="U191" s="171"/>
      <c r="V191" s="171"/>
      <c r="W191" s="171"/>
      <c r="X191" s="171">
        <f t="shared" si="96"/>
        <v>1467.204</v>
      </c>
      <c r="Y191" s="171">
        <f t="shared" si="97"/>
        <v>1813.627167</v>
      </c>
      <c r="Z191" s="171">
        <f t="shared" ref="Z191:AN191" si="100">(Y76*$N$26)+(X76*$N$27)+(W76*$N$28)</f>
        <v>2017.4055</v>
      </c>
      <c r="AA191" s="171">
        <f t="shared" si="100"/>
        <v>2037.783333</v>
      </c>
      <c r="AB191" s="171">
        <f t="shared" si="100"/>
        <v>2037.783333</v>
      </c>
      <c r="AC191" s="171">
        <f t="shared" si="100"/>
        <v>2037.783333</v>
      </c>
      <c r="AD191" s="171">
        <f t="shared" si="100"/>
        <v>2037.783333</v>
      </c>
      <c r="AE191" s="171">
        <f t="shared" si="100"/>
        <v>2037.783333</v>
      </c>
      <c r="AF191" s="171">
        <f t="shared" si="100"/>
        <v>2037.783333</v>
      </c>
      <c r="AG191" s="171">
        <f t="shared" si="100"/>
        <v>2037.783333</v>
      </c>
      <c r="AH191" s="171">
        <f t="shared" si="100"/>
        <v>2037.783333</v>
      </c>
      <c r="AI191" s="171">
        <f t="shared" si="100"/>
        <v>2037.783333</v>
      </c>
      <c r="AJ191" s="171">
        <f t="shared" si="100"/>
        <v>570.5793333</v>
      </c>
      <c r="AK191" s="171">
        <f t="shared" si="100"/>
        <v>224.1561667</v>
      </c>
      <c r="AL191" s="171">
        <f t="shared" si="100"/>
        <v>20.37783333</v>
      </c>
      <c r="AM191" s="171">
        <f t="shared" si="100"/>
        <v>0</v>
      </c>
      <c r="AN191" s="171">
        <f t="shared" si="100"/>
        <v>0</v>
      </c>
      <c r="AO191" s="107"/>
      <c r="AP191" s="107"/>
      <c r="AQ191" s="107"/>
      <c r="AR191" s="107"/>
      <c r="AS191" s="107"/>
      <c r="AT191" s="107"/>
      <c r="AU191" s="107"/>
      <c r="AV191" s="107"/>
      <c r="AW191" s="107"/>
      <c r="AX191" s="107"/>
      <c r="AY191" s="107"/>
      <c r="AZ191" s="107"/>
      <c r="BA191" s="107"/>
    </row>
    <row r="192" ht="18.75" customHeight="1">
      <c r="A192" s="152"/>
      <c r="B192" s="158">
        <f t="shared" si="41"/>
        <v>632410.4</v>
      </c>
      <c r="C192" s="159">
        <f>eomonth(C191,1)</f>
        <v>45138</v>
      </c>
      <c r="D192" s="160" t="s">
        <v>37</v>
      </c>
      <c r="E192" s="161"/>
      <c r="F192" s="161"/>
      <c r="G192" s="161"/>
      <c r="H192" s="161"/>
      <c r="I192" s="161"/>
      <c r="J192" s="161"/>
      <c r="K192" s="161"/>
      <c r="L192" s="161"/>
      <c r="M192" s="161"/>
      <c r="N192" s="161"/>
      <c r="O192" s="161"/>
      <c r="P192" s="161"/>
      <c r="Q192" s="161"/>
      <c r="R192" s="161"/>
      <c r="S192" s="161"/>
      <c r="T192" s="161"/>
      <c r="U192" s="161"/>
      <c r="V192" s="161"/>
      <c r="W192" s="161"/>
      <c r="X192" s="161"/>
      <c r="Y192" s="161">
        <f t="shared" ref="Y192:Y195" si="102">(X77*$N$26)</f>
        <v>455335.488</v>
      </c>
      <c r="Z192" s="161">
        <f t="shared" ref="Z192:Z195" si="103">(Y77*$N$26)+(X77*$N$27)</f>
        <v>107509.768</v>
      </c>
      <c r="AA192" s="161">
        <f t="shared" ref="AA192:AN192" si="101">(Z77*$N$26)+(Y77*$N$27)+(X77*$N$28)</f>
        <v>63241.04</v>
      </c>
      <c r="AB192" s="161">
        <f t="shared" si="101"/>
        <v>6324.104</v>
      </c>
      <c r="AC192" s="161">
        <f t="shared" si="101"/>
        <v>0</v>
      </c>
      <c r="AD192" s="161">
        <f t="shared" si="101"/>
        <v>0</v>
      </c>
      <c r="AE192" s="161">
        <f t="shared" si="101"/>
        <v>0</v>
      </c>
      <c r="AF192" s="161">
        <f t="shared" si="101"/>
        <v>0</v>
      </c>
      <c r="AG192" s="161">
        <f t="shared" si="101"/>
        <v>0</v>
      </c>
      <c r="AH192" s="161">
        <f t="shared" si="101"/>
        <v>0</v>
      </c>
      <c r="AI192" s="161">
        <f t="shared" si="101"/>
        <v>0</v>
      </c>
      <c r="AJ192" s="161">
        <f t="shared" si="101"/>
        <v>0</v>
      </c>
      <c r="AK192" s="161">
        <f t="shared" si="101"/>
        <v>0</v>
      </c>
      <c r="AL192" s="161">
        <f t="shared" si="101"/>
        <v>0</v>
      </c>
      <c r="AM192" s="161">
        <f t="shared" si="101"/>
        <v>0</v>
      </c>
      <c r="AN192" s="161">
        <f t="shared" si="101"/>
        <v>0</v>
      </c>
      <c r="AO192" s="107"/>
      <c r="AP192" s="107"/>
      <c r="AQ192" s="107"/>
      <c r="AR192" s="107"/>
      <c r="AS192" s="107"/>
      <c r="AT192" s="107"/>
      <c r="AU192" s="107"/>
      <c r="AV192" s="107"/>
      <c r="AW192" s="107"/>
      <c r="AX192" s="107"/>
      <c r="AY192" s="107"/>
      <c r="AZ192" s="107"/>
      <c r="BA192" s="107"/>
    </row>
    <row r="193" ht="18.75" customHeight="1">
      <c r="A193" s="152"/>
      <c r="B193" s="162">
        <f t="shared" si="41"/>
        <v>39525.65</v>
      </c>
      <c r="C193" s="163">
        <f>C192</f>
        <v>45138</v>
      </c>
      <c r="D193" s="164" t="s">
        <v>39</v>
      </c>
      <c r="E193" s="165"/>
      <c r="F193" s="165"/>
      <c r="G193" s="165"/>
      <c r="H193" s="165"/>
      <c r="I193" s="165"/>
      <c r="J193" s="165"/>
      <c r="K193" s="165"/>
      <c r="L193" s="165"/>
      <c r="M193" s="165"/>
      <c r="N193" s="165"/>
      <c r="O193" s="165"/>
      <c r="P193" s="165"/>
      <c r="Q193" s="165"/>
      <c r="R193" s="165"/>
      <c r="S193" s="165"/>
      <c r="T193" s="165"/>
      <c r="U193" s="165"/>
      <c r="V193" s="165"/>
      <c r="W193" s="165"/>
      <c r="X193" s="165"/>
      <c r="Y193" s="166">
        <f t="shared" si="102"/>
        <v>14229.234</v>
      </c>
      <c r="Z193" s="166">
        <f t="shared" si="103"/>
        <v>3359.68025</v>
      </c>
      <c r="AA193" s="166">
        <f t="shared" ref="AA193:AN193" si="104">(Z78*$N$26)+(Y78*$N$27)+(X78*$N$28)</f>
        <v>1976.2825</v>
      </c>
      <c r="AB193" s="166">
        <f t="shared" si="104"/>
        <v>197.62825</v>
      </c>
      <c r="AC193" s="166">
        <f t="shared" si="104"/>
        <v>0</v>
      </c>
      <c r="AD193" s="166">
        <f t="shared" si="104"/>
        <v>0</v>
      </c>
      <c r="AE193" s="166">
        <f t="shared" si="104"/>
        <v>14229.234</v>
      </c>
      <c r="AF193" s="166">
        <f t="shared" si="104"/>
        <v>3359.68025</v>
      </c>
      <c r="AG193" s="166">
        <f t="shared" si="104"/>
        <v>1976.2825</v>
      </c>
      <c r="AH193" s="166">
        <f t="shared" si="104"/>
        <v>197.62825</v>
      </c>
      <c r="AI193" s="166">
        <f t="shared" si="104"/>
        <v>0</v>
      </c>
      <c r="AJ193" s="166">
        <f t="shared" si="104"/>
        <v>0</v>
      </c>
      <c r="AK193" s="166">
        <f t="shared" si="104"/>
        <v>0</v>
      </c>
      <c r="AL193" s="166">
        <f t="shared" si="104"/>
        <v>0</v>
      </c>
      <c r="AM193" s="166">
        <f t="shared" si="104"/>
        <v>0</v>
      </c>
      <c r="AN193" s="166">
        <f t="shared" si="104"/>
        <v>0</v>
      </c>
      <c r="AO193" s="107"/>
      <c r="AP193" s="107"/>
      <c r="AQ193" s="107"/>
      <c r="AR193" s="107"/>
      <c r="AS193" s="107"/>
      <c r="AT193" s="107"/>
      <c r="AU193" s="107"/>
      <c r="AV193" s="107"/>
      <c r="AW193" s="107"/>
      <c r="AX193" s="107"/>
      <c r="AY193" s="107"/>
      <c r="AZ193" s="107"/>
      <c r="BA193" s="107"/>
    </row>
    <row r="194" ht="18.75" customHeight="1">
      <c r="A194" s="152"/>
      <c r="B194" s="162">
        <f t="shared" si="41"/>
        <v>79051.3</v>
      </c>
      <c r="C194" s="163">
        <f>C192</f>
        <v>45138</v>
      </c>
      <c r="D194" s="167" t="s">
        <v>40</v>
      </c>
      <c r="E194" s="166"/>
      <c r="F194" s="166"/>
      <c r="G194" s="166"/>
      <c r="H194" s="166"/>
      <c r="I194" s="166"/>
      <c r="J194" s="166"/>
      <c r="K194" s="166"/>
      <c r="L194" s="166"/>
      <c r="M194" s="166"/>
      <c r="N194" s="166"/>
      <c r="O194" s="166"/>
      <c r="P194" s="166"/>
      <c r="Q194" s="166"/>
      <c r="R194" s="166"/>
      <c r="S194" s="166"/>
      <c r="T194" s="166"/>
      <c r="U194" s="166"/>
      <c r="V194" s="166"/>
      <c r="W194" s="166"/>
      <c r="X194" s="166"/>
      <c r="Y194" s="166">
        <f t="shared" si="102"/>
        <v>14229.234</v>
      </c>
      <c r="Z194" s="166">
        <f t="shared" si="103"/>
        <v>3359.68025</v>
      </c>
      <c r="AA194" s="166">
        <f t="shared" ref="AA194:AN194" si="105">(Z79*$N$26)+(Y79*$N$27)+(X79*$N$28)</f>
        <v>1976.2825</v>
      </c>
      <c r="AB194" s="166">
        <f t="shared" si="105"/>
        <v>14426.86225</v>
      </c>
      <c r="AC194" s="166">
        <f t="shared" si="105"/>
        <v>3359.68025</v>
      </c>
      <c r="AD194" s="166">
        <f t="shared" si="105"/>
        <v>1976.2825</v>
      </c>
      <c r="AE194" s="166">
        <f t="shared" si="105"/>
        <v>14426.86225</v>
      </c>
      <c r="AF194" s="166">
        <f t="shared" si="105"/>
        <v>3359.68025</v>
      </c>
      <c r="AG194" s="166">
        <f t="shared" si="105"/>
        <v>1976.2825</v>
      </c>
      <c r="AH194" s="166">
        <f t="shared" si="105"/>
        <v>14426.86225</v>
      </c>
      <c r="AI194" s="166">
        <f t="shared" si="105"/>
        <v>3359.68025</v>
      </c>
      <c r="AJ194" s="166">
        <f t="shared" si="105"/>
        <v>1976.2825</v>
      </c>
      <c r="AK194" s="166">
        <f t="shared" si="105"/>
        <v>197.62825</v>
      </c>
      <c r="AL194" s="166">
        <f t="shared" si="105"/>
        <v>0</v>
      </c>
      <c r="AM194" s="166">
        <f t="shared" si="105"/>
        <v>0</v>
      </c>
      <c r="AN194" s="166">
        <f t="shared" si="105"/>
        <v>0</v>
      </c>
      <c r="AO194" s="107"/>
      <c r="AP194" s="107"/>
      <c r="AQ194" s="107"/>
      <c r="AR194" s="107"/>
      <c r="AS194" s="107"/>
      <c r="AT194" s="107"/>
      <c r="AU194" s="107"/>
      <c r="AV194" s="107"/>
      <c r="AW194" s="107"/>
      <c r="AX194" s="107"/>
      <c r="AY194" s="107"/>
      <c r="AZ194" s="107"/>
      <c r="BA194" s="107"/>
    </row>
    <row r="195" ht="18.75" customHeight="1">
      <c r="A195" s="152"/>
      <c r="B195" s="168">
        <f t="shared" si="41"/>
        <v>39525.65</v>
      </c>
      <c r="C195" s="169">
        <f>C194</f>
        <v>45138</v>
      </c>
      <c r="D195" s="170" t="s">
        <v>36</v>
      </c>
      <c r="E195" s="171"/>
      <c r="F195" s="171"/>
      <c r="G195" s="171"/>
      <c r="H195" s="171"/>
      <c r="I195" s="171"/>
      <c r="J195" s="171"/>
      <c r="K195" s="171"/>
      <c r="L195" s="171"/>
      <c r="M195" s="171"/>
      <c r="N195" s="171"/>
      <c r="O195" s="171"/>
      <c r="P195" s="171"/>
      <c r="Q195" s="171"/>
      <c r="R195" s="171"/>
      <c r="S195" s="171"/>
      <c r="T195" s="171"/>
      <c r="U195" s="171"/>
      <c r="V195" s="171"/>
      <c r="W195" s="171"/>
      <c r="X195" s="171"/>
      <c r="Y195" s="171">
        <f t="shared" si="102"/>
        <v>2371.539</v>
      </c>
      <c r="Z195" s="171">
        <f t="shared" si="103"/>
        <v>2931.485708</v>
      </c>
      <c r="AA195" s="171">
        <f t="shared" ref="AA195:AN195" si="106">(Z80*$N$26)+(Y80*$N$27)+(X80*$N$28)</f>
        <v>3260.866125</v>
      </c>
      <c r="AB195" s="171">
        <f t="shared" si="106"/>
        <v>3293.804167</v>
      </c>
      <c r="AC195" s="171">
        <f t="shared" si="106"/>
        <v>3293.804167</v>
      </c>
      <c r="AD195" s="171">
        <f t="shared" si="106"/>
        <v>3293.804167</v>
      </c>
      <c r="AE195" s="171">
        <f t="shared" si="106"/>
        <v>3293.804167</v>
      </c>
      <c r="AF195" s="171">
        <f t="shared" si="106"/>
        <v>3293.804167</v>
      </c>
      <c r="AG195" s="171">
        <f t="shared" si="106"/>
        <v>3293.804167</v>
      </c>
      <c r="AH195" s="171">
        <f t="shared" si="106"/>
        <v>3293.804167</v>
      </c>
      <c r="AI195" s="171">
        <f t="shared" si="106"/>
        <v>3293.804167</v>
      </c>
      <c r="AJ195" s="171">
        <f t="shared" si="106"/>
        <v>3293.804167</v>
      </c>
      <c r="AK195" s="171">
        <f t="shared" si="106"/>
        <v>922.2651667</v>
      </c>
      <c r="AL195" s="171">
        <f t="shared" si="106"/>
        <v>362.3184583</v>
      </c>
      <c r="AM195" s="171">
        <f t="shared" si="106"/>
        <v>32.93804167</v>
      </c>
      <c r="AN195" s="171">
        <f t="shared" si="106"/>
        <v>0</v>
      </c>
      <c r="AO195" s="107"/>
      <c r="AP195" s="107"/>
      <c r="AQ195" s="107"/>
      <c r="AR195" s="107"/>
      <c r="AS195" s="107"/>
      <c r="AT195" s="107"/>
      <c r="AU195" s="107"/>
      <c r="AV195" s="107"/>
      <c r="AW195" s="107"/>
      <c r="AX195" s="107"/>
      <c r="AY195" s="107"/>
      <c r="AZ195" s="107"/>
      <c r="BA195" s="107"/>
    </row>
    <row r="196" ht="18.75" customHeight="1">
      <c r="A196" s="152"/>
      <c r="B196" s="158">
        <f t="shared" si="41"/>
        <v>745198.4</v>
      </c>
      <c r="C196" s="159">
        <f>eomonth(C195,1)</f>
        <v>45169</v>
      </c>
      <c r="D196" s="160" t="s">
        <v>37</v>
      </c>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f t="shared" ref="Z196:Z199" si="108">(Y81*$N$26)</f>
        <v>536542.848</v>
      </c>
      <c r="AA196" s="161">
        <f t="shared" ref="AA196:AA199" si="109">(Z81*$N$26)+(Y81*$N$27)</f>
        <v>126683.728</v>
      </c>
      <c r="AB196" s="161">
        <f t="shared" ref="AB196:AN196" si="107">(AA81*$N$26)+(Z81*$N$27)+(Y81*$N$28)</f>
        <v>74519.84</v>
      </c>
      <c r="AC196" s="161">
        <f t="shared" si="107"/>
        <v>7451.984</v>
      </c>
      <c r="AD196" s="161">
        <f t="shared" si="107"/>
        <v>0</v>
      </c>
      <c r="AE196" s="161">
        <f t="shared" si="107"/>
        <v>0</v>
      </c>
      <c r="AF196" s="161">
        <f t="shared" si="107"/>
        <v>0</v>
      </c>
      <c r="AG196" s="161">
        <f t="shared" si="107"/>
        <v>0</v>
      </c>
      <c r="AH196" s="161">
        <f t="shared" si="107"/>
        <v>0</v>
      </c>
      <c r="AI196" s="161">
        <f t="shared" si="107"/>
        <v>0</v>
      </c>
      <c r="AJ196" s="161">
        <f t="shared" si="107"/>
        <v>0</v>
      </c>
      <c r="AK196" s="161">
        <f t="shared" si="107"/>
        <v>0</v>
      </c>
      <c r="AL196" s="161">
        <f t="shared" si="107"/>
        <v>0</v>
      </c>
      <c r="AM196" s="161">
        <f t="shared" si="107"/>
        <v>0</v>
      </c>
      <c r="AN196" s="161">
        <f t="shared" si="107"/>
        <v>0</v>
      </c>
      <c r="AO196" s="107"/>
      <c r="AP196" s="107"/>
      <c r="AQ196" s="107"/>
      <c r="AR196" s="107"/>
      <c r="AS196" s="107"/>
      <c r="AT196" s="107"/>
      <c r="AU196" s="107"/>
      <c r="AV196" s="107"/>
      <c r="AW196" s="107"/>
      <c r="AX196" s="107"/>
      <c r="AY196" s="107"/>
      <c r="AZ196" s="107"/>
      <c r="BA196" s="107"/>
    </row>
    <row r="197" ht="18.75" customHeight="1">
      <c r="A197" s="152"/>
      <c r="B197" s="162">
        <f t="shared" si="41"/>
        <v>46574.9</v>
      </c>
      <c r="C197" s="163">
        <f>C196</f>
        <v>45169</v>
      </c>
      <c r="D197" s="164" t="s">
        <v>39</v>
      </c>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6">
        <f t="shared" si="108"/>
        <v>16766.964</v>
      </c>
      <c r="AA197" s="166">
        <f t="shared" si="109"/>
        <v>3958.8665</v>
      </c>
      <c r="AB197" s="166">
        <f t="shared" ref="AB197:AN197" si="110">(AA82*$N$26)+(Z82*$N$27)+(Y82*$N$28)</f>
        <v>2328.745</v>
      </c>
      <c r="AC197" s="166">
        <f t="shared" si="110"/>
        <v>232.8745</v>
      </c>
      <c r="AD197" s="166">
        <f t="shared" si="110"/>
        <v>0</v>
      </c>
      <c r="AE197" s="166">
        <f t="shared" si="110"/>
        <v>0</v>
      </c>
      <c r="AF197" s="166">
        <f t="shared" si="110"/>
        <v>16766.964</v>
      </c>
      <c r="AG197" s="166">
        <f t="shared" si="110"/>
        <v>3958.8665</v>
      </c>
      <c r="AH197" s="166">
        <f t="shared" si="110"/>
        <v>2328.745</v>
      </c>
      <c r="AI197" s="166">
        <f t="shared" si="110"/>
        <v>232.8745</v>
      </c>
      <c r="AJ197" s="166">
        <f t="shared" si="110"/>
        <v>0</v>
      </c>
      <c r="AK197" s="166">
        <f t="shared" si="110"/>
        <v>0</v>
      </c>
      <c r="AL197" s="166">
        <f t="shared" si="110"/>
        <v>0</v>
      </c>
      <c r="AM197" s="166">
        <f t="shared" si="110"/>
        <v>0</v>
      </c>
      <c r="AN197" s="166">
        <f t="shared" si="110"/>
        <v>0</v>
      </c>
      <c r="AO197" s="107"/>
      <c r="AP197" s="107"/>
      <c r="AQ197" s="107"/>
      <c r="AR197" s="107"/>
      <c r="AS197" s="107"/>
      <c r="AT197" s="107"/>
      <c r="AU197" s="107"/>
      <c r="AV197" s="107"/>
      <c r="AW197" s="107"/>
      <c r="AX197" s="107"/>
      <c r="AY197" s="107"/>
      <c r="AZ197" s="107"/>
      <c r="BA197" s="107"/>
    </row>
    <row r="198" ht="18.75" customHeight="1">
      <c r="A198" s="152"/>
      <c r="B198" s="162">
        <f t="shared" si="41"/>
        <v>93149.8</v>
      </c>
      <c r="C198" s="163">
        <f>C196</f>
        <v>45169</v>
      </c>
      <c r="D198" s="167" t="s">
        <v>40</v>
      </c>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f t="shared" si="108"/>
        <v>16766.964</v>
      </c>
      <c r="AA198" s="166">
        <f t="shared" si="109"/>
        <v>3958.8665</v>
      </c>
      <c r="AB198" s="166">
        <f t="shared" ref="AB198:AN198" si="111">(AA83*$N$26)+(Z83*$N$27)+(Y83*$N$28)</f>
        <v>2328.745</v>
      </c>
      <c r="AC198" s="166">
        <f t="shared" si="111"/>
        <v>16999.8385</v>
      </c>
      <c r="AD198" s="166">
        <f t="shared" si="111"/>
        <v>3958.8665</v>
      </c>
      <c r="AE198" s="166">
        <f t="shared" si="111"/>
        <v>2328.745</v>
      </c>
      <c r="AF198" s="166">
        <f t="shared" si="111"/>
        <v>16999.8385</v>
      </c>
      <c r="AG198" s="166">
        <f t="shared" si="111"/>
        <v>3958.8665</v>
      </c>
      <c r="AH198" s="166">
        <f t="shared" si="111"/>
        <v>2328.745</v>
      </c>
      <c r="AI198" s="166">
        <f t="shared" si="111"/>
        <v>16999.8385</v>
      </c>
      <c r="AJ198" s="166">
        <f t="shared" si="111"/>
        <v>3958.8665</v>
      </c>
      <c r="AK198" s="166">
        <f t="shared" si="111"/>
        <v>2328.745</v>
      </c>
      <c r="AL198" s="166">
        <f t="shared" si="111"/>
        <v>232.8745</v>
      </c>
      <c r="AM198" s="166">
        <f t="shared" si="111"/>
        <v>0</v>
      </c>
      <c r="AN198" s="166">
        <f t="shared" si="111"/>
        <v>0</v>
      </c>
      <c r="AO198" s="107"/>
      <c r="AP198" s="107"/>
      <c r="AQ198" s="107"/>
      <c r="AR198" s="107"/>
      <c r="AS198" s="107"/>
      <c r="AT198" s="107"/>
      <c r="AU198" s="107"/>
      <c r="AV198" s="107"/>
      <c r="AW198" s="107"/>
      <c r="AX198" s="107"/>
      <c r="AY198" s="107"/>
      <c r="AZ198" s="107"/>
      <c r="BA198" s="107"/>
    </row>
    <row r="199" ht="18.75" customHeight="1">
      <c r="A199" s="152"/>
      <c r="B199" s="168">
        <f t="shared" si="41"/>
        <v>46574.9</v>
      </c>
      <c r="C199" s="169">
        <f>C198</f>
        <v>45169</v>
      </c>
      <c r="D199" s="170" t="s">
        <v>36</v>
      </c>
      <c r="E199" s="171"/>
      <c r="F199" s="171"/>
      <c r="G199" s="171"/>
      <c r="H199" s="171"/>
      <c r="I199" s="171"/>
      <c r="J199" s="171"/>
      <c r="K199" s="171"/>
      <c r="L199" s="171"/>
      <c r="M199" s="171"/>
      <c r="N199" s="171"/>
      <c r="O199" s="171"/>
      <c r="P199" s="171"/>
      <c r="Q199" s="171"/>
      <c r="R199" s="171"/>
      <c r="S199" s="171"/>
      <c r="T199" s="171"/>
      <c r="U199" s="171"/>
      <c r="V199" s="171"/>
      <c r="W199" s="171"/>
      <c r="X199" s="171"/>
      <c r="Y199" s="171"/>
      <c r="Z199" s="171">
        <f t="shared" si="108"/>
        <v>2794.494</v>
      </c>
      <c r="AA199" s="171">
        <f t="shared" si="109"/>
        <v>3454.305083</v>
      </c>
      <c r="AB199" s="171">
        <f t="shared" ref="AB199:AN199" si="112">(AA84*$N$26)+(Z84*$N$27)+(Y84*$N$28)</f>
        <v>3842.42925</v>
      </c>
      <c r="AC199" s="171">
        <f t="shared" si="112"/>
        <v>3881.241667</v>
      </c>
      <c r="AD199" s="171">
        <f t="shared" si="112"/>
        <v>3881.241667</v>
      </c>
      <c r="AE199" s="171">
        <f t="shared" si="112"/>
        <v>3881.241667</v>
      </c>
      <c r="AF199" s="171">
        <f t="shared" si="112"/>
        <v>3881.241667</v>
      </c>
      <c r="AG199" s="171">
        <f t="shared" si="112"/>
        <v>3881.241667</v>
      </c>
      <c r="AH199" s="171">
        <f t="shared" si="112"/>
        <v>3881.241667</v>
      </c>
      <c r="AI199" s="171">
        <f t="shared" si="112"/>
        <v>3881.241667</v>
      </c>
      <c r="AJ199" s="171">
        <f t="shared" si="112"/>
        <v>3881.241667</v>
      </c>
      <c r="AK199" s="171">
        <f t="shared" si="112"/>
        <v>3881.241667</v>
      </c>
      <c r="AL199" s="171">
        <f t="shared" si="112"/>
        <v>1086.747667</v>
      </c>
      <c r="AM199" s="171">
        <f t="shared" si="112"/>
        <v>426.9365833</v>
      </c>
      <c r="AN199" s="171">
        <f t="shared" si="112"/>
        <v>38.81241667</v>
      </c>
      <c r="AO199" s="107"/>
      <c r="AP199" s="107"/>
      <c r="AQ199" s="107"/>
      <c r="AR199" s="107"/>
      <c r="AS199" s="107"/>
      <c r="AT199" s="107"/>
      <c r="AU199" s="107"/>
      <c r="AV199" s="107"/>
      <c r="AW199" s="107"/>
      <c r="AX199" s="107"/>
      <c r="AY199" s="107"/>
      <c r="AZ199" s="107"/>
      <c r="BA199" s="107"/>
    </row>
    <row r="200" ht="18.75" customHeight="1">
      <c r="A200" s="152"/>
      <c r="B200" s="158">
        <f t="shared" si="41"/>
        <v>712618.4</v>
      </c>
      <c r="C200" s="159">
        <f>eomonth(C199,1)</f>
        <v>45199</v>
      </c>
      <c r="D200" s="160" t="s">
        <v>37</v>
      </c>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f t="shared" ref="AA200:AA203" si="114">(Z85*$N$26)</f>
        <v>513085.248</v>
      </c>
      <c r="AB200" s="161">
        <f t="shared" ref="AB200:AB203" si="115">(AA85*$N$26)+(Z85*$N$27)</f>
        <v>121145.128</v>
      </c>
      <c r="AC200" s="161">
        <f t="shared" ref="AC200:AN200" si="113">(AB85*$N$26)+(AA85*$N$27)+(Z85*$N$28)</f>
        <v>71261.84</v>
      </c>
      <c r="AD200" s="161">
        <f t="shared" si="113"/>
        <v>7126.184</v>
      </c>
      <c r="AE200" s="161">
        <f t="shared" si="113"/>
        <v>0</v>
      </c>
      <c r="AF200" s="161">
        <f t="shared" si="113"/>
        <v>0</v>
      </c>
      <c r="AG200" s="161">
        <f t="shared" si="113"/>
        <v>0</v>
      </c>
      <c r="AH200" s="161">
        <f t="shared" si="113"/>
        <v>0</v>
      </c>
      <c r="AI200" s="161">
        <f t="shared" si="113"/>
        <v>0</v>
      </c>
      <c r="AJ200" s="161">
        <f t="shared" si="113"/>
        <v>0</v>
      </c>
      <c r="AK200" s="161">
        <f t="shared" si="113"/>
        <v>0</v>
      </c>
      <c r="AL200" s="161">
        <f t="shared" si="113"/>
        <v>0</v>
      </c>
      <c r="AM200" s="161">
        <f t="shared" si="113"/>
        <v>0</v>
      </c>
      <c r="AN200" s="161">
        <f t="shared" si="113"/>
        <v>0</v>
      </c>
      <c r="AO200" s="107"/>
      <c r="AP200" s="107"/>
      <c r="AQ200" s="107"/>
      <c r="AR200" s="107"/>
      <c r="AS200" s="107"/>
      <c r="AT200" s="107"/>
      <c r="AU200" s="107"/>
      <c r="AV200" s="107"/>
      <c r="AW200" s="107"/>
      <c r="AX200" s="107"/>
      <c r="AY200" s="107"/>
      <c r="AZ200" s="107"/>
      <c r="BA200" s="107"/>
    </row>
    <row r="201" ht="18.75" customHeight="1">
      <c r="A201" s="152"/>
      <c r="B201" s="162">
        <f t="shared" si="41"/>
        <v>44538.65</v>
      </c>
      <c r="C201" s="163">
        <f>C200</f>
        <v>45199</v>
      </c>
      <c r="D201" s="164" t="s">
        <v>39</v>
      </c>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6">
        <f t="shared" si="114"/>
        <v>16033.914</v>
      </c>
      <c r="AB201" s="166">
        <f t="shared" si="115"/>
        <v>3785.78525</v>
      </c>
      <c r="AC201" s="166">
        <f t="shared" ref="AC201:AN201" si="116">(AB86*$N$26)+(AA86*$N$27)+(Z86*$N$28)</f>
        <v>2226.9325</v>
      </c>
      <c r="AD201" s="166">
        <f t="shared" si="116"/>
        <v>222.69325</v>
      </c>
      <c r="AE201" s="166">
        <f t="shared" si="116"/>
        <v>0</v>
      </c>
      <c r="AF201" s="166">
        <f t="shared" si="116"/>
        <v>0</v>
      </c>
      <c r="AG201" s="166">
        <f t="shared" si="116"/>
        <v>16033.914</v>
      </c>
      <c r="AH201" s="166">
        <f t="shared" si="116"/>
        <v>3785.78525</v>
      </c>
      <c r="AI201" s="166">
        <f t="shared" si="116"/>
        <v>2226.9325</v>
      </c>
      <c r="AJ201" s="166">
        <f t="shared" si="116"/>
        <v>222.69325</v>
      </c>
      <c r="AK201" s="166">
        <f t="shared" si="116"/>
        <v>0</v>
      </c>
      <c r="AL201" s="166">
        <f t="shared" si="116"/>
        <v>0</v>
      </c>
      <c r="AM201" s="166">
        <f t="shared" si="116"/>
        <v>0</v>
      </c>
      <c r="AN201" s="166">
        <f t="shared" si="116"/>
        <v>0</v>
      </c>
      <c r="AO201" s="107"/>
      <c r="AP201" s="107"/>
      <c r="AQ201" s="107"/>
      <c r="AR201" s="107"/>
      <c r="AS201" s="107"/>
      <c r="AT201" s="107"/>
      <c r="AU201" s="107"/>
      <c r="AV201" s="107"/>
      <c r="AW201" s="107"/>
      <c r="AX201" s="107"/>
      <c r="AY201" s="107"/>
      <c r="AZ201" s="107"/>
      <c r="BA201" s="107"/>
    </row>
    <row r="202" ht="18.75" customHeight="1">
      <c r="A202" s="152"/>
      <c r="B202" s="162">
        <f t="shared" si="41"/>
        <v>89077.3</v>
      </c>
      <c r="C202" s="163">
        <f>C200</f>
        <v>45199</v>
      </c>
      <c r="D202" s="167" t="s">
        <v>40</v>
      </c>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f t="shared" si="114"/>
        <v>16033.914</v>
      </c>
      <c r="AB202" s="166">
        <f t="shared" si="115"/>
        <v>3785.78525</v>
      </c>
      <c r="AC202" s="166">
        <f t="shared" ref="AC202:AN202" si="117">(AB87*$N$26)+(AA87*$N$27)+(Z87*$N$28)</f>
        <v>2226.9325</v>
      </c>
      <c r="AD202" s="166">
        <f t="shared" si="117"/>
        <v>16256.60725</v>
      </c>
      <c r="AE202" s="166">
        <f t="shared" si="117"/>
        <v>3785.78525</v>
      </c>
      <c r="AF202" s="166">
        <f t="shared" si="117"/>
        <v>2226.9325</v>
      </c>
      <c r="AG202" s="166">
        <f t="shared" si="117"/>
        <v>16256.60725</v>
      </c>
      <c r="AH202" s="166">
        <f t="shared" si="117"/>
        <v>3785.78525</v>
      </c>
      <c r="AI202" s="166">
        <f t="shared" si="117"/>
        <v>2226.9325</v>
      </c>
      <c r="AJ202" s="166">
        <f t="shared" si="117"/>
        <v>16256.60725</v>
      </c>
      <c r="AK202" s="166">
        <f t="shared" si="117"/>
        <v>3785.78525</v>
      </c>
      <c r="AL202" s="166">
        <f t="shared" si="117"/>
        <v>2226.9325</v>
      </c>
      <c r="AM202" s="166">
        <f t="shared" si="117"/>
        <v>222.69325</v>
      </c>
      <c r="AN202" s="166">
        <f t="shared" si="117"/>
        <v>0</v>
      </c>
      <c r="AO202" s="107"/>
      <c r="AP202" s="107"/>
      <c r="AQ202" s="107"/>
      <c r="AR202" s="107"/>
      <c r="AS202" s="107"/>
      <c r="AT202" s="107"/>
      <c r="AU202" s="107"/>
      <c r="AV202" s="107"/>
      <c r="AW202" s="107"/>
      <c r="AX202" s="107"/>
      <c r="AY202" s="107"/>
      <c r="AZ202" s="107"/>
      <c r="BA202" s="107"/>
    </row>
    <row r="203" ht="18.75" customHeight="1">
      <c r="A203" s="152"/>
      <c r="B203" s="168">
        <f t="shared" si="41"/>
        <v>44538.65</v>
      </c>
      <c r="C203" s="169">
        <f>C202</f>
        <v>45199</v>
      </c>
      <c r="D203" s="170" t="s">
        <v>36</v>
      </c>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1"/>
      <c r="AA203" s="171">
        <f t="shared" si="114"/>
        <v>2672.319</v>
      </c>
      <c r="AB203" s="171">
        <f t="shared" si="115"/>
        <v>3303.283208</v>
      </c>
      <c r="AC203" s="171">
        <f t="shared" ref="AC203:AN203" si="118">(AB88*$N$26)+(AA88*$N$27)+(Z88*$N$28)</f>
        <v>3674.438625</v>
      </c>
      <c r="AD203" s="171">
        <f t="shared" si="118"/>
        <v>3711.554167</v>
      </c>
      <c r="AE203" s="171">
        <f t="shared" si="118"/>
        <v>3711.554167</v>
      </c>
      <c r="AF203" s="171">
        <f t="shared" si="118"/>
        <v>3711.554167</v>
      </c>
      <c r="AG203" s="171">
        <f t="shared" si="118"/>
        <v>3711.554167</v>
      </c>
      <c r="AH203" s="171">
        <f t="shared" si="118"/>
        <v>3711.554167</v>
      </c>
      <c r="AI203" s="171">
        <f t="shared" si="118"/>
        <v>3711.554167</v>
      </c>
      <c r="AJ203" s="171">
        <f t="shared" si="118"/>
        <v>3711.554167</v>
      </c>
      <c r="AK203" s="171">
        <f t="shared" si="118"/>
        <v>3711.554167</v>
      </c>
      <c r="AL203" s="171">
        <f t="shared" si="118"/>
        <v>3711.554167</v>
      </c>
      <c r="AM203" s="171">
        <f t="shared" si="118"/>
        <v>1039.235167</v>
      </c>
      <c r="AN203" s="171">
        <f t="shared" si="118"/>
        <v>408.2709583</v>
      </c>
      <c r="AO203" s="107"/>
      <c r="AP203" s="107"/>
      <c r="AQ203" s="107"/>
      <c r="AR203" s="107"/>
      <c r="AS203" s="107"/>
      <c r="AT203" s="107"/>
      <c r="AU203" s="107"/>
      <c r="AV203" s="107"/>
      <c r="AW203" s="107"/>
      <c r="AX203" s="107"/>
      <c r="AY203" s="107"/>
      <c r="AZ203" s="107"/>
      <c r="BA203" s="107"/>
    </row>
    <row r="204" ht="18.75" customHeight="1">
      <c r="A204" s="152"/>
      <c r="B204" s="158">
        <f t="shared" si="41"/>
        <v>881384.8</v>
      </c>
      <c r="C204" s="159">
        <f>eomonth(C203,1)</f>
        <v>45230</v>
      </c>
      <c r="D204" s="160" t="s">
        <v>37</v>
      </c>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f t="shared" ref="AB204:AB207" si="120">(AA89*$N$26)</f>
        <v>634597.056</v>
      </c>
      <c r="AC204" s="161">
        <f t="shared" ref="AC204:AC207" si="121">(AB89*$N$26)+(AA89*$N$27)</f>
        <v>149835.416</v>
      </c>
      <c r="AD204" s="161">
        <f t="shared" ref="AD204:AN204" si="119">(AC89*$N$26)+(AB89*$N$27)+(AA89*$N$28)</f>
        <v>88138.48</v>
      </c>
      <c r="AE204" s="161">
        <f t="shared" si="119"/>
        <v>8813.848</v>
      </c>
      <c r="AF204" s="161">
        <f t="shared" si="119"/>
        <v>0</v>
      </c>
      <c r="AG204" s="161">
        <f t="shared" si="119"/>
        <v>0</v>
      </c>
      <c r="AH204" s="161">
        <f t="shared" si="119"/>
        <v>0</v>
      </c>
      <c r="AI204" s="161">
        <f t="shared" si="119"/>
        <v>0</v>
      </c>
      <c r="AJ204" s="161">
        <f t="shared" si="119"/>
        <v>0</v>
      </c>
      <c r="AK204" s="161">
        <f t="shared" si="119"/>
        <v>0</v>
      </c>
      <c r="AL204" s="161">
        <f t="shared" si="119"/>
        <v>0</v>
      </c>
      <c r="AM204" s="161">
        <f t="shared" si="119"/>
        <v>0</v>
      </c>
      <c r="AN204" s="161">
        <f t="shared" si="119"/>
        <v>0</v>
      </c>
      <c r="AO204" s="107"/>
      <c r="AP204" s="107"/>
      <c r="AQ204" s="107"/>
      <c r="AR204" s="107"/>
      <c r="AS204" s="107"/>
      <c r="AT204" s="107"/>
      <c r="AU204" s="107"/>
      <c r="AV204" s="107"/>
      <c r="AW204" s="107"/>
      <c r="AX204" s="107"/>
      <c r="AY204" s="107"/>
      <c r="AZ204" s="107"/>
      <c r="BA204" s="107"/>
    </row>
    <row r="205" ht="18.75" customHeight="1">
      <c r="A205" s="152"/>
      <c r="B205" s="162">
        <f t="shared" si="41"/>
        <v>55086.55</v>
      </c>
      <c r="C205" s="163">
        <f>C204</f>
        <v>45230</v>
      </c>
      <c r="D205" s="164" t="s">
        <v>39</v>
      </c>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6">
        <f t="shared" si="120"/>
        <v>19831.158</v>
      </c>
      <c r="AC205" s="166">
        <f t="shared" si="121"/>
        <v>4682.35675</v>
      </c>
      <c r="AD205" s="166">
        <f t="shared" ref="AD205:AN205" si="122">(AC90*$N$26)+(AB90*$N$27)+(AA90*$N$28)</f>
        <v>2754.3275</v>
      </c>
      <c r="AE205" s="166">
        <f t="shared" si="122"/>
        <v>275.43275</v>
      </c>
      <c r="AF205" s="166">
        <f t="shared" si="122"/>
        <v>0</v>
      </c>
      <c r="AG205" s="166">
        <f t="shared" si="122"/>
        <v>0</v>
      </c>
      <c r="AH205" s="166">
        <f t="shared" si="122"/>
        <v>19831.158</v>
      </c>
      <c r="AI205" s="166">
        <f t="shared" si="122"/>
        <v>4682.35675</v>
      </c>
      <c r="AJ205" s="166">
        <f t="shared" si="122"/>
        <v>2754.3275</v>
      </c>
      <c r="AK205" s="166">
        <f t="shared" si="122"/>
        <v>275.43275</v>
      </c>
      <c r="AL205" s="166">
        <f t="shared" si="122"/>
        <v>0</v>
      </c>
      <c r="AM205" s="166">
        <f t="shared" si="122"/>
        <v>0</v>
      </c>
      <c r="AN205" s="166">
        <f t="shared" si="122"/>
        <v>0</v>
      </c>
      <c r="AO205" s="107"/>
      <c r="AP205" s="107"/>
      <c r="AQ205" s="107"/>
      <c r="AR205" s="107"/>
      <c r="AS205" s="107"/>
      <c r="AT205" s="107"/>
      <c r="AU205" s="107"/>
      <c r="AV205" s="107"/>
      <c r="AW205" s="107"/>
      <c r="AX205" s="107"/>
      <c r="AY205" s="107"/>
      <c r="AZ205" s="107"/>
      <c r="BA205" s="107"/>
    </row>
    <row r="206" ht="18.75" customHeight="1">
      <c r="A206" s="152"/>
      <c r="B206" s="162">
        <f t="shared" si="41"/>
        <v>110173.1</v>
      </c>
      <c r="C206" s="163">
        <f>C204</f>
        <v>45230</v>
      </c>
      <c r="D206" s="167" t="s">
        <v>40</v>
      </c>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f t="shared" si="120"/>
        <v>19831.158</v>
      </c>
      <c r="AC206" s="166">
        <f t="shared" si="121"/>
        <v>4682.35675</v>
      </c>
      <c r="AD206" s="166">
        <f t="shared" ref="AD206:AN206" si="123">(AC91*$N$26)+(AB91*$N$27)+(AA91*$N$28)</f>
        <v>2754.3275</v>
      </c>
      <c r="AE206" s="166">
        <f t="shared" si="123"/>
        <v>20106.59075</v>
      </c>
      <c r="AF206" s="166">
        <f t="shared" si="123"/>
        <v>4682.35675</v>
      </c>
      <c r="AG206" s="166">
        <f t="shared" si="123"/>
        <v>2754.3275</v>
      </c>
      <c r="AH206" s="166">
        <f t="shared" si="123"/>
        <v>20106.59075</v>
      </c>
      <c r="AI206" s="166">
        <f t="shared" si="123"/>
        <v>4682.35675</v>
      </c>
      <c r="AJ206" s="166">
        <f t="shared" si="123"/>
        <v>2754.3275</v>
      </c>
      <c r="AK206" s="166">
        <f t="shared" si="123"/>
        <v>20106.59075</v>
      </c>
      <c r="AL206" s="166">
        <f t="shared" si="123"/>
        <v>4682.35675</v>
      </c>
      <c r="AM206" s="166">
        <f t="shared" si="123"/>
        <v>2754.3275</v>
      </c>
      <c r="AN206" s="166">
        <f t="shared" si="123"/>
        <v>275.43275</v>
      </c>
      <c r="AO206" s="107"/>
      <c r="AP206" s="107"/>
      <c r="AQ206" s="107"/>
      <c r="AR206" s="107"/>
      <c r="AS206" s="107"/>
      <c r="AT206" s="107"/>
      <c r="AU206" s="107"/>
      <c r="AV206" s="107"/>
      <c r="AW206" s="107"/>
      <c r="AX206" s="107"/>
      <c r="AY206" s="107"/>
      <c r="AZ206" s="107"/>
      <c r="BA206" s="107"/>
    </row>
    <row r="207" ht="18.75" customHeight="1">
      <c r="A207" s="152"/>
      <c r="B207" s="168">
        <f t="shared" si="41"/>
        <v>55086.55</v>
      </c>
      <c r="C207" s="169">
        <f>C206</f>
        <v>45230</v>
      </c>
      <c r="D207" s="170" t="s">
        <v>36</v>
      </c>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c r="AB207" s="171">
        <f t="shared" si="120"/>
        <v>3305.193</v>
      </c>
      <c r="AC207" s="171">
        <f t="shared" si="121"/>
        <v>4085.585792</v>
      </c>
      <c r="AD207" s="171">
        <f t="shared" ref="AD207:AN207" si="124">(AC92*$N$26)+(AB92*$N$27)+(AA92*$N$28)</f>
        <v>4544.640375</v>
      </c>
      <c r="AE207" s="171">
        <f t="shared" si="124"/>
        <v>4590.545833</v>
      </c>
      <c r="AF207" s="171">
        <f t="shared" si="124"/>
        <v>4590.545833</v>
      </c>
      <c r="AG207" s="171">
        <f t="shared" si="124"/>
        <v>4590.545833</v>
      </c>
      <c r="AH207" s="171">
        <f t="shared" si="124"/>
        <v>4590.545833</v>
      </c>
      <c r="AI207" s="171">
        <f t="shared" si="124"/>
        <v>4590.545833</v>
      </c>
      <c r="AJ207" s="171">
        <f t="shared" si="124"/>
        <v>4590.545833</v>
      </c>
      <c r="AK207" s="171">
        <f t="shared" si="124"/>
        <v>4590.545833</v>
      </c>
      <c r="AL207" s="171">
        <f t="shared" si="124"/>
        <v>4590.545833</v>
      </c>
      <c r="AM207" s="171">
        <f t="shared" si="124"/>
        <v>4590.545833</v>
      </c>
      <c r="AN207" s="171">
        <f t="shared" si="124"/>
        <v>1285.352833</v>
      </c>
      <c r="AO207" s="107"/>
      <c r="AP207" s="107"/>
      <c r="AQ207" s="107"/>
      <c r="AR207" s="107"/>
      <c r="AS207" s="107"/>
      <c r="AT207" s="107"/>
      <c r="AU207" s="107"/>
      <c r="AV207" s="107"/>
      <c r="AW207" s="107"/>
      <c r="AX207" s="107"/>
      <c r="AY207" s="107"/>
      <c r="AZ207" s="107"/>
      <c r="BA207" s="107"/>
    </row>
    <row r="208" ht="18.75" customHeight="1">
      <c r="A208" s="152"/>
      <c r="B208" s="158">
        <f t="shared" si="41"/>
        <v>878468.8</v>
      </c>
      <c r="C208" s="159">
        <f>eomonth(C207,1)</f>
        <v>45260</v>
      </c>
      <c r="D208" s="160" t="s">
        <v>37</v>
      </c>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f t="shared" ref="AC208:AC211" si="126">(AB93*$N$26)</f>
        <v>632497.536</v>
      </c>
      <c r="AD208" s="161">
        <f t="shared" ref="AD208:AD211" si="127">(AC93*$N$26)+(AB93*$N$27)</f>
        <v>149339.696</v>
      </c>
      <c r="AE208" s="161">
        <f t="shared" ref="AE208:AN208" si="125">(AD93*$N$26)+(AC93*$N$27)+(AB93*$N$28)</f>
        <v>87846.88</v>
      </c>
      <c r="AF208" s="161">
        <f t="shared" si="125"/>
        <v>8784.688</v>
      </c>
      <c r="AG208" s="161">
        <f t="shared" si="125"/>
        <v>0</v>
      </c>
      <c r="AH208" s="161">
        <f t="shared" si="125"/>
        <v>0</v>
      </c>
      <c r="AI208" s="161">
        <f t="shared" si="125"/>
        <v>0</v>
      </c>
      <c r="AJ208" s="161">
        <f t="shared" si="125"/>
        <v>0</v>
      </c>
      <c r="AK208" s="161">
        <f t="shared" si="125"/>
        <v>0</v>
      </c>
      <c r="AL208" s="161">
        <f t="shared" si="125"/>
        <v>0</v>
      </c>
      <c r="AM208" s="161">
        <f t="shared" si="125"/>
        <v>0</v>
      </c>
      <c r="AN208" s="161">
        <f t="shared" si="125"/>
        <v>0</v>
      </c>
      <c r="AO208" s="107"/>
      <c r="AP208" s="107"/>
      <c r="AQ208" s="107"/>
      <c r="AR208" s="107"/>
      <c r="AS208" s="107"/>
      <c r="AT208" s="107"/>
      <c r="AU208" s="107"/>
      <c r="AV208" s="107"/>
      <c r="AW208" s="107"/>
      <c r="AX208" s="107"/>
      <c r="AY208" s="107"/>
      <c r="AZ208" s="107"/>
      <c r="BA208" s="107"/>
    </row>
    <row r="209" ht="18.75" customHeight="1">
      <c r="A209" s="152"/>
      <c r="B209" s="162">
        <f t="shared" si="41"/>
        <v>54904.3</v>
      </c>
      <c r="C209" s="163">
        <f>C208</f>
        <v>45260</v>
      </c>
      <c r="D209" s="164" t="s">
        <v>39</v>
      </c>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6">
        <f t="shared" si="126"/>
        <v>19765.548</v>
      </c>
      <c r="AD209" s="166">
        <f t="shared" si="127"/>
        <v>4666.8655</v>
      </c>
      <c r="AE209" s="166">
        <f t="shared" ref="AE209:AN209" si="128">(AD94*$N$26)+(AC94*$N$27)+(AB94*$N$28)</f>
        <v>2745.215</v>
      </c>
      <c r="AF209" s="166">
        <f t="shared" si="128"/>
        <v>274.5215</v>
      </c>
      <c r="AG209" s="166">
        <f t="shared" si="128"/>
        <v>0</v>
      </c>
      <c r="AH209" s="166">
        <f t="shared" si="128"/>
        <v>0</v>
      </c>
      <c r="AI209" s="166">
        <f t="shared" si="128"/>
        <v>19765.548</v>
      </c>
      <c r="AJ209" s="166">
        <f t="shared" si="128"/>
        <v>4666.8655</v>
      </c>
      <c r="AK209" s="166">
        <f t="shared" si="128"/>
        <v>2745.215</v>
      </c>
      <c r="AL209" s="166">
        <f t="shared" si="128"/>
        <v>274.5215</v>
      </c>
      <c r="AM209" s="166">
        <f t="shared" si="128"/>
        <v>0</v>
      </c>
      <c r="AN209" s="166">
        <f t="shared" si="128"/>
        <v>0</v>
      </c>
      <c r="AO209" s="107"/>
      <c r="AP209" s="107"/>
      <c r="AQ209" s="107"/>
      <c r="AR209" s="107"/>
      <c r="AS209" s="107"/>
      <c r="AT209" s="107"/>
      <c r="AU209" s="107"/>
      <c r="AV209" s="107"/>
      <c r="AW209" s="107"/>
      <c r="AX209" s="107"/>
      <c r="AY209" s="107"/>
      <c r="AZ209" s="107"/>
      <c r="BA209" s="107"/>
    </row>
    <row r="210" ht="18.75" customHeight="1">
      <c r="A210" s="152"/>
      <c r="B210" s="162">
        <f t="shared" si="41"/>
        <v>109808.6</v>
      </c>
      <c r="C210" s="163">
        <f>C208</f>
        <v>45260</v>
      </c>
      <c r="D210" s="167" t="s">
        <v>40</v>
      </c>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f t="shared" si="126"/>
        <v>19765.548</v>
      </c>
      <c r="AD210" s="166">
        <f t="shared" si="127"/>
        <v>4666.8655</v>
      </c>
      <c r="AE210" s="166">
        <f t="shared" ref="AE210:AN210" si="129">(AD95*$N$26)+(AC95*$N$27)+(AB95*$N$28)</f>
        <v>2745.215</v>
      </c>
      <c r="AF210" s="166">
        <f t="shared" si="129"/>
        <v>20040.0695</v>
      </c>
      <c r="AG210" s="166">
        <f t="shared" si="129"/>
        <v>4666.8655</v>
      </c>
      <c r="AH210" s="166">
        <f t="shared" si="129"/>
        <v>2745.215</v>
      </c>
      <c r="AI210" s="166">
        <f t="shared" si="129"/>
        <v>20040.0695</v>
      </c>
      <c r="AJ210" s="166">
        <f t="shared" si="129"/>
        <v>4666.8655</v>
      </c>
      <c r="AK210" s="166">
        <f t="shared" si="129"/>
        <v>2745.215</v>
      </c>
      <c r="AL210" s="166">
        <f t="shared" si="129"/>
        <v>20040.0695</v>
      </c>
      <c r="AM210" s="166">
        <f t="shared" si="129"/>
        <v>4666.8655</v>
      </c>
      <c r="AN210" s="166">
        <f t="shared" si="129"/>
        <v>2745.215</v>
      </c>
      <c r="AO210" s="107"/>
      <c r="AP210" s="107"/>
      <c r="AQ210" s="107"/>
      <c r="AR210" s="107"/>
      <c r="AS210" s="107"/>
      <c r="AT210" s="107"/>
      <c r="AU210" s="107"/>
      <c r="AV210" s="107"/>
      <c r="AW210" s="107"/>
      <c r="AX210" s="107"/>
      <c r="AY210" s="107"/>
      <c r="AZ210" s="107"/>
      <c r="BA210" s="107"/>
    </row>
    <row r="211" ht="18.75" customHeight="1">
      <c r="A211" s="152"/>
      <c r="B211" s="168">
        <f t="shared" si="41"/>
        <v>54904.3</v>
      </c>
      <c r="C211" s="169">
        <f>C210</f>
        <v>45260</v>
      </c>
      <c r="D211" s="170" t="s">
        <v>36</v>
      </c>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f t="shared" si="126"/>
        <v>3294.258</v>
      </c>
      <c r="AD211" s="171">
        <f t="shared" si="127"/>
        <v>4072.068917</v>
      </c>
      <c r="AE211" s="171">
        <f t="shared" ref="AE211:AN211" si="130">(AD96*$N$26)+(AC96*$N$27)+(AB96*$N$28)</f>
        <v>4529.60475</v>
      </c>
      <c r="AF211" s="171">
        <f t="shared" si="130"/>
        <v>4575.358333</v>
      </c>
      <c r="AG211" s="171">
        <f t="shared" si="130"/>
        <v>4575.358333</v>
      </c>
      <c r="AH211" s="171">
        <f t="shared" si="130"/>
        <v>4575.358333</v>
      </c>
      <c r="AI211" s="171">
        <f t="shared" si="130"/>
        <v>4575.358333</v>
      </c>
      <c r="AJ211" s="171">
        <f t="shared" si="130"/>
        <v>4575.358333</v>
      </c>
      <c r="AK211" s="171">
        <f t="shared" si="130"/>
        <v>4575.358333</v>
      </c>
      <c r="AL211" s="171">
        <f t="shared" si="130"/>
        <v>4575.358333</v>
      </c>
      <c r="AM211" s="171">
        <f t="shared" si="130"/>
        <v>4575.358333</v>
      </c>
      <c r="AN211" s="171">
        <f t="shared" si="130"/>
        <v>4575.358333</v>
      </c>
      <c r="AO211" s="107"/>
      <c r="AP211" s="107"/>
      <c r="AQ211" s="107"/>
      <c r="AR211" s="107"/>
      <c r="AS211" s="107"/>
      <c r="AT211" s="107"/>
      <c r="AU211" s="107"/>
      <c r="AV211" s="107"/>
      <c r="AW211" s="107"/>
      <c r="AX211" s="107"/>
      <c r="AY211" s="107"/>
      <c r="AZ211" s="107"/>
      <c r="BA211" s="107"/>
    </row>
    <row r="212" ht="18.75" customHeight="1">
      <c r="A212" s="152"/>
      <c r="B212" s="158">
        <f t="shared" si="41"/>
        <v>510490.4</v>
      </c>
      <c r="C212" s="159">
        <f>eomonth(C211,1)</f>
        <v>45291</v>
      </c>
      <c r="D212" s="160" t="s">
        <v>37</v>
      </c>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f t="shared" ref="AD212:AD215" si="132">(AC97*$N$26)</f>
        <v>367553.088</v>
      </c>
      <c r="AE212" s="161">
        <f t="shared" ref="AE212:AE215" si="133">(AD97*$N$26)+(AC97*$N$27)</f>
        <v>86783.368</v>
      </c>
      <c r="AF212" s="161">
        <f t="shared" ref="AF212:AN212" si="131">(AE97*$N$26)+(AD97*$N$27)+(AC97*$N$28)</f>
        <v>51049.04</v>
      </c>
      <c r="AG212" s="161">
        <f t="shared" si="131"/>
        <v>5104.904</v>
      </c>
      <c r="AH212" s="161">
        <f t="shared" si="131"/>
        <v>0</v>
      </c>
      <c r="AI212" s="161">
        <f t="shared" si="131"/>
        <v>0</v>
      </c>
      <c r="AJ212" s="161">
        <f t="shared" si="131"/>
        <v>0</v>
      </c>
      <c r="AK212" s="161">
        <f t="shared" si="131"/>
        <v>0</v>
      </c>
      <c r="AL212" s="161">
        <f t="shared" si="131"/>
        <v>0</v>
      </c>
      <c r="AM212" s="161">
        <f t="shared" si="131"/>
        <v>0</v>
      </c>
      <c r="AN212" s="161">
        <f t="shared" si="131"/>
        <v>0</v>
      </c>
      <c r="AO212" s="107"/>
      <c r="AP212" s="107"/>
      <c r="AQ212" s="107"/>
      <c r="AR212" s="107"/>
      <c r="AS212" s="107"/>
      <c r="AT212" s="107"/>
      <c r="AU212" s="107"/>
      <c r="AV212" s="107"/>
      <c r="AW212" s="107"/>
      <c r="AX212" s="107"/>
      <c r="AY212" s="107"/>
      <c r="AZ212" s="107"/>
      <c r="BA212" s="107"/>
    </row>
    <row r="213" ht="18.75" customHeight="1">
      <c r="A213" s="152"/>
      <c r="B213" s="162">
        <f t="shared" si="41"/>
        <v>31905.65</v>
      </c>
      <c r="C213" s="163">
        <f>C212</f>
        <v>45291</v>
      </c>
      <c r="D213" s="164" t="s">
        <v>39</v>
      </c>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6">
        <f t="shared" si="132"/>
        <v>11486.034</v>
      </c>
      <c r="AE213" s="166">
        <f t="shared" si="133"/>
        <v>2711.98025</v>
      </c>
      <c r="AF213" s="166">
        <f t="shared" ref="AF213:AN213" si="134">(AE98*$N$26)+(AD98*$N$27)+(AC98*$N$28)</f>
        <v>1595.2825</v>
      </c>
      <c r="AG213" s="166">
        <f t="shared" si="134"/>
        <v>159.52825</v>
      </c>
      <c r="AH213" s="166">
        <f t="shared" si="134"/>
        <v>0</v>
      </c>
      <c r="AI213" s="166">
        <f t="shared" si="134"/>
        <v>0</v>
      </c>
      <c r="AJ213" s="166">
        <f t="shared" si="134"/>
        <v>11486.034</v>
      </c>
      <c r="AK213" s="166">
        <f t="shared" si="134"/>
        <v>2711.98025</v>
      </c>
      <c r="AL213" s="166">
        <f t="shared" si="134"/>
        <v>1595.2825</v>
      </c>
      <c r="AM213" s="166">
        <f t="shared" si="134"/>
        <v>159.52825</v>
      </c>
      <c r="AN213" s="166">
        <f t="shared" si="134"/>
        <v>0</v>
      </c>
      <c r="AO213" s="107"/>
      <c r="AP213" s="107"/>
      <c r="AQ213" s="107"/>
      <c r="AR213" s="107"/>
      <c r="AS213" s="107"/>
      <c r="AT213" s="107"/>
      <c r="AU213" s="107"/>
      <c r="AV213" s="107"/>
      <c r="AW213" s="107"/>
      <c r="AX213" s="107"/>
      <c r="AY213" s="107"/>
      <c r="AZ213" s="107"/>
      <c r="BA213" s="107"/>
    </row>
    <row r="214" ht="18.75" customHeight="1">
      <c r="A214" s="152"/>
      <c r="B214" s="162">
        <f t="shared" si="41"/>
        <v>63811.3</v>
      </c>
      <c r="C214" s="163">
        <f>C212</f>
        <v>45291</v>
      </c>
      <c r="D214" s="167" t="s">
        <v>40</v>
      </c>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f t="shared" si="132"/>
        <v>11486.034</v>
      </c>
      <c r="AE214" s="166">
        <f t="shared" si="133"/>
        <v>2711.98025</v>
      </c>
      <c r="AF214" s="166">
        <f t="shared" ref="AF214:AN214" si="135">(AE99*$N$26)+(AD99*$N$27)+(AC99*$N$28)</f>
        <v>1595.2825</v>
      </c>
      <c r="AG214" s="166">
        <f t="shared" si="135"/>
        <v>11645.56225</v>
      </c>
      <c r="AH214" s="166">
        <f t="shared" si="135"/>
        <v>2711.98025</v>
      </c>
      <c r="AI214" s="166">
        <f t="shared" si="135"/>
        <v>1595.2825</v>
      </c>
      <c r="AJ214" s="166">
        <f t="shared" si="135"/>
        <v>11645.56225</v>
      </c>
      <c r="AK214" s="166">
        <f t="shared" si="135"/>
        <v>2711.98025</v>
      </c>
      <c r="AL214" s="166">
        <f t="shared" si="135"/>
        <v>1595.2825</v>
      </c>
      <c r="AM214" s="166">
        <f t="shared" si="135"/>
        <v>11645.56225</v>
      </c>
      <c r="AN214" s="166">
        <f t="shared" si="135"/>
        <v>2711.98025</v>
      </c>
      <c r="AO214" s="107"/>
      <c r="AP214" s="107"/>
      <c r="AQ214" s="107"/>
      <c r="AR214" s="107"/>
      <c r="AS214" s="107"/>
      <c r="AT214" s="107"/>
      <c r="AU214" s="107"/>
      <c r="AV214" s="107"/>
      <c r="AW214" s="107"/>
      <c r="AX214" s="107"/>
      <c r="AY214" s="107"/>
      <c r="AZ214" s="107"/>
      <c r="BA214" s="107"/>
    </row>
    <row r="215" ht="18.75" customHeight="1">
      <c r="A215" s="152"/>
      <c r="B215" s="168">
        <f t="shared" si="41"/>
        <v>31905.65</v>
      </c>
      <c r="C215" s="169">
        <f>C214</f>
        <v>45291</v>
      </c>
      <c r="D215" s="170" t="s">
        <v>36</v>
      </c>
      <c r="E215" s="171"/>
      <c r="F215" s="171"/>
      <c r="G215" s="171"/>
      <c r="H215" s="171"/>
      <c r="I215" s="171"/>
      <c r="J215" s="171"/>
      <c r="K215" s="171"/>
      <c r="L215" s="171"/>
      <c r="M215" s="171"/>
      <c r="N215" s="171"/>
      <c r="O215" s="171"/>
      <c r="P215" s="171"/>
      <c r="Q215" s="171"/>
      <c r="R215" s="171"/>
      <c r="S215" s="171"/>
      <c r="T215" s="171"/>
      <c r="U215" s="171"/>
      <c r="V215" s="171"/>
      <c r="W215" s="171"/>
      <c r="X215" s="171"/>
      <c r="Y215" s="171"/>
      <c r="Z215" s="171"/>
      <c r="AA215" s="171"/>
      <c r="AB215" s="171"/>
      <c r="AC215" s="171"/>
      <c r="AD215" s="171">
        <f t="shared" si="132"/>
        <v>1914.339</v>
      </c>
      <c r="AE215" s="171">
        <f t="shared" si="133"/>
        <v>2366.335708</v>
      </c>
      <c r="AF215" s="171">
        <f t="shared" ref="AF215:AN215" si="136">(AE100*$N$26)+(AD100*$N$27)+(AC100*$N$28)</f>
        <v>2632.216125</v>
      </c>
      <c r="AG215" s="171">
        <f t="shared" si="136"/>
        <v>2658.804167</v>
      </c>
      <c r="AH215" s="171">
        <f t="shared" si="136"/>
        <v>2658.804167</v>
      </c>
      <c r="AI215" s="171">
        <f t="shared" si="136"/>
        <v>2658.804167</v>
      </c>
      <c r="AJ215" s="171">
        <f t="shared" si="136"/>
        <v>2658.804167</v>
      </c>
      <c r="AK215" s="171">
        <f t="shared" si="136"/>
        <v>2658.804167</v>
      </c>
      <c r="AL215" s="171">
        <f t="shared" si="136"/>
        <v>2658.804167</v>
      </c>
      <c r="AM215" s="171">
        <f t="shared" si="136"/>
        <v>2658.804167</v>
      </c>
      <c r="AN215" s="171">
        <f t="shared" si="136"/>
        <v>2658.804167</v>
      </c>
      <c r="AO215" s="107"/>
      <c r="AP215" s="107"/>
      <c r="AQ215" s="107"/>
      <c r="AR215" s="107"/>
      <c r="AS215" s="107"/>
      <c r="AT215" s="107"/>
      <c r="AU215" s="107"/>
      <c r="AV215" s="107"/>
      <c r="AW215" s="107"/>
      <c r="AX215" s="107"/>
      <c r="AY215" s="107"/>
      <c r="AZ215" s="107"/>
      <c r="BA215" s="107"/>
    </row>
    <row r="216" ht="18.75" customHeight="1">
      <c r="A216" s="152"/>
      <c r="B216" s="158">
        <f t="shared" si="41"/>
        <v>518804</v>
      </c>
      <c r="C216" s="159">
        <f>eomonth(C215,1)</f>
        <v>45322</v>
      </c>
      <c r="D216" s="160" t="s">
        <v>37</v>
      </c>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f t="shared" ref="AE216:AE219" si="138">(AD101*$N$26)</f>
        <v>373538.88</v>
      </c>
      <c r="AF216" s="161">
        <f t="shared" ref="AF216:AF219" si="139">(AE101*$N$26)+(AD101*$N$27)</f>
        <v>88196.68</v>
      </c>
      <c r="AG216" s="161">
        <f t="shared" ref="AG216:AN216" si="137">(AF101*$N$26)+(AE101*$N$27)+(AD101*$N$28)</f>
        <v>51880.4</v>
      </c>
      <c r="AH216" s="161">
        <f t="shared" si="137"/>
        <v>5188.04</v>
      </c>
      <c r="AI216" s="161">
        <f t="shared" si="137"/>
        <v>0</v>
      </c>
      <c r="AJ216" s="161">
        <f t="shared" si="137"/>
        <v>0</v>
      </c>
      <c r="AK216" s="161">
        <f t="shared" si="137"/>
        <v>0</v>
      </c>
      <c r="AL216" s="161">
        <f t="shared" si="137"/>
        <v>0</v>
      </c>
      <c r="AM216" s="161">
        <f t="shared" si="137"/>
        <v>0</v>
      </c>
      <c r="AN216" s="161">
        <f t="shared" si="137"/>
        <v>0</v>
      </c>
      <c r="AO216" s="107"/>
      <c r="AP216" s="107"/>
      <c r="AQ216" s="107"/>
      <c r="AR216" s="107"/>
      <c r="AS216" s="107"/>
      <c r="AT216" s="107"/>
      <c r="AU216" s="107"/>
      <c r="AV216" s="107"/>
      <c r="AW216" s="107"/>
      <c r="AX216" s="107"/>
      <c r="AY216" s="107"/>
      <c r="AZ216" s="107"/>
      <c r="BA216" s="107"/>
    </row>
    <row r="217" ht="18.75" customHeight="1">
      <c r="A217" s="152"/>
      <c r="B217" s="162">
        <f t="shared" si="41"/>
        <v>32425.25</v>
      </c>
      <c r="C217" s="163">
        <f>C216</f>
        <v>45322</v>
      </c>
      <c r="D217" s="164" t="s">
        <v>39</v>
      </c>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6">
        <f t="shared" si="138"/>
        <v>11673.09</v>
      </c>
      <c r="AF217" s="166">
        <f t="shared" si="139"/>
        <v>2756.14625</v>
      </c>
      <c r="AG217" s="166">
        <f t="shared" ref="AG217:AN217" si="140">(AF102*$N$26)+(AE102*$N$27)+(AD102*$N$28)</f>
        <v>1621.2625</v>
      </c>
      <c r="AH217" s="166">
        <f t="shared" si="140"/>
        <v>162.12625</v>
      </c>
      <c r="AI217" s="166">
        <f t="shared" si="140"/>
        <v>0</v>
      </c>
      <c r="AJ217" s="166">
        <f t="shared" si="140"/>
        <v>0</v>
      </c>
      <c r="AK217" s="166">
        <f t="shared" si="140"/>
        <v>11673.09</v>
      </c>
      <c r="AL217" s="166">
        <f t="shared" si="140"/>
        <v>2756.14625</v>
      </c>
      <c r="AM217" s="166">
        <f t="shared" si="140"/>
        <v>1621.2625</v>
      </c>
      <c r="AN217" s="166">
        <f t="shared" si="140"/>
        <v>162.12625</v>
      </c>
      <c r="AO217" s="107"/>
      <c r="AP217" s="107"/>
      <c r="AQ217" s="107"/>
      <c r="AR217" s="107"/>
      <c r="AS217" s="107"/>
      <c r="AT217" s="107"/>
      <c r="AU217" s="107"/>
      <c r="AV217" s="107"/>
      <c r="AW217" s="107"/>
      <c r="AX217" s="107"/>
      <c r="AY217" s="107"/>
      <c r="AZ217" s="107"/>
      <c r="BA217" s="107"/>
    </row>
    <row r="218" ht="18.75" customHeight="1">
      <c r="A218" s="152"/>
      <c r="B218" s="162">
        <f t="shared" si="41"/>
        <v>64850.5</v>
      </c>
      <c r="C218" s="163">
        <f>C216</f>
        <v>45322</v>
      </c>
      <c r="D218" s="167" t="s">
        <v>40</v>
      </c>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f t="shared" si="138"/>
        <v>11673.09</v>
      </c>
      <c r="AF218" s="166">
        <f t="shared" si="139"/>
        <v>2756.14625</v>
      </c>
      <c r="AG218" s="166">
        <f t="shared" ref="AG218:AN218" si="141">(AF103*$N$26)+(AE103*$N$27)+(AD103*$N$28)</f>
        <v>1621.2625</v>
      </c>
      <c r="AH218" s="166">
        <f t="shared" si="141"/>
        <v>11835.21625</v>
      </c>
      <c r="AI218" s="166">
        <f t="shared" si="141"/>
        <v>2756.14625</v>
      </c>
      <c r="AJ218" s="166">
        <f t="shared" si="141"/>
        <v>1621.2625</v>
      </c>
      <c r="AK218" s="166">
        <f t="shared" si="141"/>
        <v>11835.21625</v>
      </c>
      <c r="AL218" s="166">
        <f t="shared" si="141"/>
        <v>2756.14625</v>
      </c>
      <c r="AM218" s="166">
        <f t="shared" si="141"/>
        <v>1621.2625</v>
      </c>
      <c r="AN218" s="166">
        <f t="shared" si="141"/>
        <v>11835.21625</v>
      </c>
      <c r="AO218" s="107"/>
      <c r="AP218" s="107"/>
      <c r="AQ218" s="107"/>
      <c r="AR218" s="107"/>
      <c r="AS218" s="107"/>
      <c r="AT218" s="107"/>
      <c r="AU218" s="107"/>
      <c r="AV218" s="107"/>
      <c r="AW218" s="107"/>
      <c r="AX218" s="107"/>
      <c r="AY218" s="107"/>
      <c r="AZ218" s="107"/>
      <c r="BA218" s="107"/>
    </row>
    <row r="219" ht="18.75" customHeight="1">
      <c r="A219" s="152"/>
      <c r="B219" s="168">
        <f t="shared" si="41"/>
        <v>32425.25</v>
      </c>
      <c r="C219" s="169">
        <f>C218</f>
        <v>45322</v>
      </c>
      <c r="D219" s="170" t="s">
        <v>36</v>
      </c>
      <c r="E219" s="171"/>
      <c r="F219" s="171"/>
      <c r="G219" s="171"/>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171"/>
      <c r="AE219" s="171">
        <f t="shared" si="138"/>
        <v>1945.515</v>
      </c>
      <c r="AF219" s="171">
        <f t="shared" si="139"/>
        <v>2404.872708</v>
      </c>
      <c r="AG219" s="171">
        <f t="shared" ref="AG219:AN219" si="142">(AF104*$N$26)+(AE104*$N$27)+(AD104*$N$28)</f>
        <v>2675.083125</v>
      </c>
      <c r="AH219" s="171">
        <f t="shared" si="142"/>
        <v>2702.104167</v>
      </c>
      <c r="AI219" s="171">
        <f t="shared" si="142"/>
        <v>2702.104167</v>
      </c>
      <c r="AJ219" s="171">
        <f t="shared" si="142"/>
        <v>2702.104167</v>
      </c>
      <c r="AK219" s="171">
        <f t="shared" si="142"/>
        <v>2702.104167</v>
      </c>
      <c r="AL219" s="171">
        <f t="shared" si="142"/>
        <v>2702.104167</v>
      </c>
      <c r="AM219" s="171">
        <f t="shared" si="142"/>
        <v>2702.104167</v>
      </c>
      <c r="AN219" s="171">
        <f t="shared" si="142"/>
        <v>2702.104167</v>
      </c>
      <c r="AO219" s="107"/>
      <c r="AP219" s="107"/>
      <c r="AQ219" s="107"/>
      <c r="AR219" s="107"/>
      <c r="AS219" s="107"/>
      <c r="AT219" s="107"/>
      <c r="AU219" s="107"/>
      <c r="AV219" s="107"/>
      <c r="AW219" s="107"/>
      <c r="AX219" s="107"/>
      <c r="AY219" s="107"/>
      <c r="AZ219" s="107"/>
      <c r="BA219" s="107"/>
    </row>
    <row r="220" ht="18.75" customHeight="1">
      <c r="A220" s="152"/>
      <c r="B220" s="158">
        <f t="shared" si="41"/>
        <v>1070902.4</v>
      </c>
      <c r="C220" s="159">
        <f>eomonth(C219,1)</f>
        <v>45351</v>
      </c>
      <c r="D220" s="160" t="s">
        <v>37</v>
      </c>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f t="shared" ref="AF220:AF223" si="144">(AE105*$N$26)</f>
        <v>771049.728</v>
      </c>
      <c r="AG220" s="161">
        <f t="shared" ref="AG220:AG223" si="145">(AF105*$N$26)+(AE105*$N$27)</f>
        <v>182053.408</v>
      </c>
      <c r="AH220" s="161">
        <f t="shared" ref="AH220:AN220" si="143">(AG105*$N$26)+(AF105*$N$27)+(AE105*$N$28)</f>
        <v>107090.24</v>
      </c>
      <c r="AI220" s="161">
        <f t="shared" si="143"/>
        <v>10709.024</v>
      </c>
      <c r="AJ220" s="161">
        <f t="shared" si="143"/>
        <v>0</v>
      </c>
      <c r="AK220" s="161">
        <f t="shared" si="143"/>
        <v>0</v>
      </c>
      <c r="AL220" s="161">
        <f t="shared" si="143"/>
        <v>0</v>
      </c>
      <c r="AM220" s="161">
        <f t="shared" si="143"/>
        <v>0</v>
      </c>
      <c r="AN220" s="161">
        <f t="shared" si="143"/>
        <v>0</v>
      </c>
      <c r="AO220" s="107"/>
      <c r="AP220" s="107"/>
      <c r="AQ220" s="107"/>
      <c r="AR220" s="107"/>
      <c r="AS220" s="107"/>
      <c r="AT220" s="107"/>
      <c r="AU220" s="107"/>
      <c r="AV220" s="107"/>
      <c r="AW220" s="107"/>
      <c r="AX220" s="107"/>
      <c r="AY220" s="107"/>
      <c r="AZ220" s="107"/>
      <c r="BA220" s="107"/>
    </row>
    <row r="221" ht="18.75" customHeight="1">
      <c r="A221" s="152"/>
      <c r="B221" s="162">
        <f t="shared" si="41"/>
        <v>66931.4</v>
      </c>
      <c r="C221" s="163">
        <f>C220</f>
        <v>45351</v>
      </c>
      <c r="D221" s="164" t="s">
        <v>39</v>
      </c>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6">
        <f t="shared" si="144"/>
        <v>24095.304</v>
      </c>
      <c r="AG221" s="166">
        <f t="shared" si="145"/>
        <v>5689.169</v>
      </c>
      <c r="AH221" s="166">
        <f t="shared" ref="AH221:AN221" si="146">(AG106*$N$26)+(AF106*$N$27)+(AE106*$N$28)</f>
        <v>3346.57</v>
      </c>
      <c r="AI221" s="166">
        <f t="shared" si="146"/>
        <v>334.657</v>
      </c>
      <c r="AJ221" s="166">
        <f t="shared" si="146"/>
        <v>0</v>
      </c>
      <c r="AK221" s="166">
        <f t="shared" si="146"/>
        <v>0</v>
      </c>
      <c r="AL221" s="166">
        <f t="shared" si="146"/>
        <v>24095.304</v>
      </c>
      <c r="AM221" s="166">
        <f t="shared" si="146"/>
        <v>5689.169</v>
      </c>
      <c r="AN221" s="166">
        <f t="shared" si="146"/>
        <v>3346.57</v>
      </c>
      <c r="AO221" s="107"/>
      <c r="AP221" s="107"/>
      <c r="AQ221" s="107"/>
      <c r="AR221" s="107"/>
      <c r="AS221" s="107"/>
      <c r="AT221" s="107"/>
      <c r="AU221" s="107"/>
      <c r="AV221" s="107"/>
      <c r="AW221" s="107"/>
      <c r="AX221" s="107"/>
      <c r="AY221" s="107"/>
      <c r="AZ221" s="107"/>
      <c r="BA221" s="107"/>
    </row>
    <row r="222" ht="18.75" customHeight="1">
      <c r="A222" s="152"/>
      <c r="B222" s="162">
        <f t="shared" si="41"/>
        <v>133862.8</v>
      </c>
      <c r="C222" s="163">
        <f>C220</f>
        <v>45351</v>
      </c>
      <c r="D222" s="167" t="s">
        <v>40</v>
      </c>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f t="shared" si="144"/>
        <v>24095.304</v>
      </c>
      <c r="AG222" s="166">
        <f t="shared" si="145"/>
        <v>5689.169</v>
      </c>
      <c r="AH222" s="166">
        <f t="shared" ref="AH222:AN222" si="147">(AG107*$N$26)+(AF107*$N$27)+(AE107*$N$28)</f>
        <v>3346.57</v>
      </c>
      <c r="AI222" s="166">
        <f t="shared" si="147"/>
        <v>24429.961</v>
      </c>
      <c r="AJ222" s="166">
        <f t="shared" si="147"/>
        <v>5689.169</v>
      </c>
      <c r="AK222" s="166">
        <f t="shared" si="147"/>
        <v>3346.57</v>
      </c>
      <c r="AL222" s="166">
        <f t="shared" si="147"/>
        <v>24429.961</v>
      </c>
      <c r="AM222" s="166">
        <f t="shared" si="147"/>
        <v>5689.169</v>
      </c>
      <c r="AN222" s="166">
        <f t="shared" si="147"/>
        <v>3346.57</v>
      </c>
      <c r="AO222" s="107"/>
      <c r="AP222" s="107"/>
      <c r="AQ222" s="107"/>
      <c r="AR222" s="107"/>
      <c r="AS222" s="107"/>
      <c r="AT222" s="107"/>
      <c r="AU222" s="107"/>
      <c r="AV222" s="107"/>
      <c r="AW222" s="107"/>
      <c r="AX222" s="107"/>
      <c r="AY222" s="107"/>
      <c r="AZ222" s="107"/>
      <c r="BA222" s="107"/>
    </row>
    <row r="223" ht="18.75" customHeight="1">
      <c r="A223" s="152"/>
      <c r="B223" s="168">
        <f t="shared" si="41"/>
        <v>66931.4</v>
      </c>
      <c r="C223" s="169">
        <f>C222</f>
        <v>45351</v>
      </c>
      <c r="D223" s="170" t="s">
        <v>36</v>
      </c>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171"/>
      <c r="AC223" s="171"/>
      <c r="AD223" s="171"/>
      <c r="AE223" s="171"/>
      <c r="AF223" s="171">
        <f t="shared" si="144"/>
        <v>4015.884</v>
      </c>
      <c r="AG223" s="171">
        <f t="shared" si="145"/>
        <v>4964.078833</v>
      </c>
      <c r="AH223" s="171">
        <f t="shared" ref="AH223:AN223" si="148">(AG108*$N$26)+(AF108*$N$27)+(AE108*$N$28)</f>
        <v>5521.8405</v>
      </c>
      <c r="AI223" s="171">
        <f t="shared" si="148"/>
        <v>5577.616667</v>
      </c>
      <c r="AJ223" s="171">
        <f t="shared" si="148"/>
        <v>5577.616667</v>
      </c>
      <c r="AK223" s="171">
        <f t="shared" si="148"/>
        <v>5577.616667</v>
      </c>
      <c r="AL223" s="171">
        <f t="shared" si="148"/>
        <v>5577.616667</v>
      </c>
      <c r="AM223" s="171">
        <f t="shared" si="148"/>
        <v>5577.616667</v>
      </c>
      <c r="AN223" s="171">
        <f t="shared" si="148"/>
        <v>5577.616667</v>
      </c>
      <c r="AO223" s="107"/>
      <c r="AP223" s="107"/>
      <c r="AQ223" s="107"/>
      <c r="AR223" s="107"/>
      <c r="AS223" s="107"/>
      <c r="AT223" s="107"/>
      <c r="AU223" s="107"/>
      <c r="AV223" s="107"/>
      <c r="AW223" s="107"/>
      <c r="AX223" s="107"/>
      <c r="AY223" s="107"/>
      <c r="AZ223" s="107"/>
      <c r="BA223" s="107"/>
    </row>
    <row r="224" ht="18.75" customHeight="1">
      <c r="A224" s="152"/>
      <c r="B224" s="158">
        <f t="shared" si="41"/>
        <v>592986.4</v>
      </c>
      <c r="C224" s="159">
        <f>eomonth(C223,1)</f>
        <v>45382</v>
      </c>
      <c r="D224" s="160" t="s">
        <v>37</v>
      </c>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f t="shared" ref="AG224:AG227" si="150">(AF109*$N$26)</f>
        <v>426950.208</v>
      </c>
      <c r="AH224" s="161">
        <f t="shared" ref="AH224:AH227" si="151">(AG109*$N$26)+(AF109*$N$27)</f>
        <v>100807.688</v>
      </c>
      <c r="AI224" s="161">
        <f t="shared" ref="AI224:AN224" si="149">(AH109*$N$26)+(AG109*$N$27)+(AF109*$N$28)</f>
        <v>59298.64</v>
      </c>
      <c r="AJ224" s="161">
        <f t="shared" si="149"/>
        <v>5929.864</v>
      </c>
      <c r="AK224" s="161">
        <f t="shared" si="149"/>
        <v>0</v>
      </c>
      <c r="AL224" s="161">
        <f t="shared" si="149"/>
        <v>0</v>
      </c>
      <c r="AM224" s="161">
        <f t="shared" si="149"/>
        <v>0</v>
      </c>
      <c r="AN224" s="161">
        <f t="shared" si="149"/>
        <v>0</v>
      </c>
      <c r="AO224" s="107"/>
      <c r="AP224" s="107"/>
      <c r="AQ224" s="107"/>
      <c r="AR224" s="107"/>
      <c r="AS224" s="107"/>
      <c r="AT224" s="107"/>
      <c r="AU224" s="107"/>
      <c r="AV224" s="107"/>
      <c r="AW224" s="107"/>
      <c r="AX224" s="107"/>
      <c r="AY224" s="107"/>
      <c r="AZ224" s="107"/>
      <c r="BA224" s="107"/>
    </row>
    <row r="225" ht="18.75" customHeight="1">
      <c r="A225" s="152"/>
      <c r="B225" s="162">
        <f t="shared" si="41"/>
        <v>37061.65</v>
      </c>
      <c r="C225" s="163">
        <f>C224</f>
        <v>45382</v>
      </c>
      <c r="D225" s="164" t="s">
        <v>39</v>
      </c>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6">
        <f t="shared" si="150"/>
        <v>13342.194</v>
      </c>
      <c r="AH225" s="166">
        <f t="shared" si="151"/>
        <v>3150.24025</v>
      </c>
      <c r="AI225" s="166">
        <f t="shared" ref="AI225:AN225" si="152">(AH110*$N$26)+(AG110*$N$27)+(AF110*$N$28)</f>
        <v>1853.0825</v>
      </c>
      <c r="AJ225" s="166">
        <f t="shared" si="152"/>
        <v>185.30825</v>
      </c>
      <c r="AK225" s="166">
        <f t="shared" si="152"/>
        <v>0</v>
      </c>
      <c r="AL225" s="166">
        <f t="shared" si="152"/>
        <v>0</v>
      </c>
      <c r="AM225" s="166">
        <f t="shared" si="152"/>
        <v>13342.194</v>
      </c>
      <c r="AN225" s="166">
        <f t="shared" si="152"/>
        <v>3150.24025</v>
      </c>
      <c r="AO225" s="107"/>
      <c r="AP225" s="107"/>
      <c r="AQ225" s="107"/>
      <c r="AR225" s="107"/>
      <c r="AS225" s="107"/>
      <c r="AT225" s="107"/>
      <c r="AU225" s="107"/>
      <c r="AV225" s="107"/>
      <c r="AW225" s="107"/>
      <c r="AX225" s="107"/>
      <c r="AY225" s="107"/>
      <c r="AZ225" s="107"/>
      <c r="BA225" s="107"/>
    </row>
    <row r="226" ht="18.75" customHeight="1">
      <c r="A226" s="152"/>
      <c r="B226" s="162">
        <f t="shared" si="41"/>
        <v>74123.3</v>
      </c>
      <c r="C226" s="163">
        <f>C224</f>
        <v>45382</v>
      </c>
      <c r="D226" s="167" t="s">
        <v>40</v>
      </c>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f t="shared" si="150"/>
        <v>13342.194</v>
      </c>
      <c r="AH226" s="166">
        <f t="shared" si="151"/>
        <v>3150.24025</v>
      </c>
      <c r="AI226" s="166">
        <f t="shared" ref="AI226:AN226" si="153">(AH111*$N$26)+(AG111*$N$27)+(AF111*$N$28)</f>
        <v>1853.0825</v>
      </c>
      <c r="AJ226" s="166">
        <f t="shared" si="153"/>
        <v>13527.50225</v>
      </c>
      <c r="AK226" s="166">
        <f t="shared" si="153"/>
        <v>3150.24025</v>
      </c>
      <c r="AL226" s="166">
        <f t="shared" si="153"/>
        <v>1853.0825</v>
      </c>
      <c r="AM226" s="166">
        <f t="shared" si="153"/>
        <v>13527.50225</v>
      </c>
      <c r="AN226" s="166">
        <f t="shared" si="153"/>
        <v>3150.24025</v>
      </c>
      <c r="AO226" s="107"/>
      <c r="AP226" s="107"/>
      <c r="AQ226" s="107"/>
      <c r="AR226" s="107"/>
      <c r="AS226" s="107"/>
      <c r="AT226" s="107"/>
      <c r="AU226" s="107"/>
      <c r="AV226" s="107"/>
      <c r="AW226" s="107"/>
      <c r="AX226" s="107"/>
      <c r="AY226" s="107"/>
      <c r="AZ226" s="107"/>
      <c r="BA226" s="107"/>
    </row>
    <row r="227" ht="18.75" customHeight="1">
      <c r="A227" s="152"/>
      <c r="B227" s="168">
        <f t="shared" si="41"/>
        <v>37061.65</v>
      </c>
      <c r="C227" s="169">
        <f>C226</f>
        <v>45382</v>
      </c>
      <c r="D227" s="170" t="s">
        <v>36</v>
      </c>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f t="shared" si="150"/>
        <v>2223.699</v>
      </c>
      <c r="AH227" s="171">
        <f t="shared" si="151"/>
        <v>2748.739042</v>
      </c>
      <c r="AI227" s="171">
        <f t="shared" ref="AI227:AN227" si="154">(AH112*$N$26)+(AG112*$N$27)+(AF112*$N$28)</f>
        <v>3057.586125</v>
      </c>
      <c r="AJ227" s="171">
        <f t="shared" si="154"/>
        <v>3088.470833</v>
      </c>
      <c r="AK227" s="171">
        <f t="shared" si="154"/>
        <v>3088.470833</v>
      </c>
      <c r="AL227" s="171">
        <f t="shared" si="154"/>
        <v>3088.470833</v>
      </c>
      <c r="AM227" s="171">
        <f t="shared" si="154"/>
        <v>3088.470833</v>
      </c>
      <c r="AN227" s="171">
        <f t="shared" si="154"/>
        <v>3088.470833</v>
      </c>
      <c r="AO227" s="107"/>
      <c r="AP227" s="107"/>
      <c r="AQ227" s="107"/>
      <c r="AR227" s="107"/>
      <c r="AS227" s="107"/>
      <c r="AT227" s="107"/>
      <c r="AU227" s="107"/>
      <c r="AV227" s="107"/>
      <c r="AW227" s="107"/>
      <c r="AX227" s="107"/>
      <c r="AY227" s="107"/>
      <c r="AZ227" s="107"/>
      <c r="BA227" s="107"/>
    </row>
    <row r="228" ht="18.75" customHeight="1">
      <c r="A228" s="152"/>
      <c r="B228" s="158">
        <f t="shared" si="41"/>
        <v>666996.8</v>
      </c>
      <c r="C228" s="159">
        <f>eomonth(C227,1)</f>
        <v>45412</v>
      </c>
      <c r="D228" s="160" t="s">
        <v>37</v>
      </c>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f t="shared" ref="AH228:AH231" si="156">(AG113*$N$26)</f>
        <v>480237.696</v>
      </c>
      <c r="AI228" s="161">
        <f t="shared" ref="AI228:AI231" si="157">(AH113*$N$26)+(AG113*$N$27)</f>
        <v>113389.456</v>
      </c>
      <c r="AJ228" s="161">
        <f t="shared" ref="AJ228:AN228" si="155">(AI113*$N$26)+(AH113*$N$27)+(AG113*$N$28)</f>
        <v>66699.68</v>
      </c>
      <c r="AK228" s="161">
        <f t="shared" si="155"/>
        <v>6669.968</v>
      </c>
      <c r="AL228" s="161">
        <f t="shared" si="155"/>
        <v>0</v>
      </c>
      <c r="AM228" s="161">
        <f t="shared" si="155"/>
        <v>0</v>
      </c>
      <c r="AN228" s="161">
        <f t="shared" si="155"/>
        <v>0</v>
      </c>
      <c r="AO228" s="107"/>
      <c r="AP228" s="107"/>
      <c r="AQ228" s="107"/>
      <c r="AR228" s="107"/>
      <c r="AS228" s="107"/>
      <c r="AT228" s="107"/>
      <c r="AU228" s="107"/>
      <c r="AV228" s="107"/>
      <c r="AW228" s="107"/>
      <c r="AX228" s="107"/>
      <c r="AY228" s="107"/>
      <c r="AZ228" s="107"/>
      <c r="BA228" s="107"/>
    </row>
    <row r="229" ht="18.75" customHeight="1">
      <c r="A229" s="152"/>
      <c r="B229" s="162">
        <f t="shared" si="41"/>
        <v>41687.3</v>
      </c>
      <c r="C229" s="163">
        <f>C228</f>
        <v>45412</v>
      </c>
      <c r="D229" s="164" t="s">
        <v>39</v>
      </c>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6">
        <f t="shared" si="156"/>
        <v>15007.428</v>
      </c>
      <c r="AI229" s="166">
        <f t="shared" si="157"/>
        <v>3543.4205</v>
      </c>
      <c r="AJ229" s="166">
        <f t="shared" ref="AJ229:AN229" si="158">(AI114*$N$26)+(AH114*$N$27)+(AG114*$N$28)</f>
        <v>2084.365</v>
      </c>
      <c r="AK229" s="166">
        <f t="shared" si="158"/>
        <v>208.4365</v>
      </c>
      <c r="AL229" s="166">
        <f t="shared" si="158"/>
        <v>0</v>
      </c>
      <c r="AM229" s="166">
        <f t="shared" si="158"/>
        <v>0</v>
      </c>
      <c r="AN229" s="166">
        <f t="shared" si="158"/>
        <v>15007.428</v>
      </c>
      <c r="AO229" s="107"/>
      <c r="AP229" s="107"/>
      <c r="AQ229" s="107"/>
      <c r="AR229" s="107"/>
      <c r="AS229" s="107"/>
      <c r="AT229" s="107"/>
      <c r="AU229" s="107"/>
      <c r="AV229" s="107"/>
      <c r="AW229" s="107"/>
      <c r="AX229" s="107"/>
      <c r="AY229" s="107"/>
      <c r="AZ229" s="107"/>
      <c r="BA229" s="107"/>
    </row>
    <row r="230" ht="18.75" customHeight="1">
      <c r="A230" s="152"/>
      <c r="B230" s="162">
        <f t="shared" si="41"/>
        <v>83374.6</v>
      </c>
      <c r="C230" s="163">
        <f>C228</f>
        <v>45412</v>
      </c>
      <c r="D230" s="167" t="s">
        <v>40</v>
      </c>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f t="shared" si="156"/>
        <v>15007.428</v>
      </c>
      <c r="AI230" s="166">
        <f t="shared" si="157"/>
        <v>3543.4205</v>
      </c>
      <c r="AJ230" s="166">
        <f t="shared" ref="AJ230:AN230" si="159">(AI115*$N$26)+(AH115*$N$27)+(AG115*$N$28)</f>
        <v>2084.365</v>
      </c>
      <c r="AK230" s="166">
        <f t="shared" si="159"/>
        <v>15215.8645</v>
      </c>
      <c r="AL230" s="166">
        <f t="shared" si="159"/>
        <v>3543.4205</v>
      </c>
      <c r="AM230" s="166">
        <f t="shared" si="159"/>
        <v>2084.365</v>
      </c>
      <c r="AN230" s="166">
        <f t="shared" si="159"/>
        <v>15215.8645</v>
      </c>
      <c r="AO230" s="107"/>
      <c r="AP230" s="107"/>
      <c r="AQ230" s="107"/>
      <c r="AR230" s="107"/>
      <c r="AS230" s="107"/>
      <c r="AT230" s="107"/>
      <c r="AU230" s="107"/>
      <c r="AV230" s="107"/>
      <c r="AW230" s="107"/>
      <c r="AX230" s="107"/>
      <c r="AY230" s="107"/>
      <c r="AZ230" s="107"/>
      <c r="BA230" s="107"/>
    </row>
    <row r="231" ht="18.75" customHeight="1">
      <c r="A231" s="152"/>
      <c r="B231" s="168">
        <f t="shared" si="41"/>
        <v>41687.3</v>
      </c>
      <c r="C231" s="169">
        <f>C230</f>
        <v>45412</v>
      </c>
      <c r="D231" s="170" t="s">
        <v>36</v>
      </c>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f t="shared" si="156"/>
        <v>2501.238</v>
      </c>
      <c r="AI231" s="171">
        <f t="shared" si="157"/>
        <v>3091.808083</v>
      </c>
      <c r="AJ231" s="171">
        <f t="shared" ref="AJ231:AN231" si="160">(AI116*$N$26)+(AH116*$N$27)+(AG116*$N$28)</f>
        <v>3439.20225</v>
      </c>
      <c r="AK231" s="171">
        <f t="shared" si="160"/>
        <v>3473.941667</v>
      </c>
      <c r="AL231" s="171">
        <f t="shared" si="160"/>
        <v>3473.941667</v>
      </c>
      <c r="AM231" s="171">
        <f t="shared" si="160"/>
        <v>3473.941667</v>
      </c>
      <c r="AN231" s="171">
        <f t="shared" si="160"/>
        <v>3473.941667</v>
      </c>
      <c r="AO231" s="107"/>
      <c r="AP231" s="107"/>
      <c r="AQ231" s="107"/>
      <c r="AR231" s="107"/>
      <c r="AS231" s="107"/>
      <c r="AT231" s="107"/>
      <c r="AU231" s="107"/>
      <c r="AV231" s="107"/>
      <c r="AW231" s="107"/>
      <c r="AX231" s="107"/>
      <c r="AY231" s="107"/>
      <c r="AZ231" s="107"/>
      <c r="BA231" s="107"/>
    </row>
    <row r="232" ht="18.75" customHeight="1">
      <c r="A232" s="152"/>
      <c r="B232" s="158">
        <f t="shared" si="41"/>
        <v>1269840</v>
      </c>
      <c r="C232" s="159">
        <f>eomonth(C231,1)</f>
        <v>45443</v>
      </c>
      <c r="D232" s="160" t="s">
        <v>37</v>
      </c>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f t="shared" ref="AI232:AI235" si="162">(AH117*$N$26)</f>
        <v>914284.8</v>
      </c>
      <c r="AJ232" s="161">
        <f t="shared" ref="AJ232:AJ235" si="163">(AI117*$N$26)+(AH117*$N$27)</f>
        <v>215872.8</v>
      </c>
      <c r="AK232" s="161">
        <f t="shared" ref="AK232:AN232" si="161">(AJ117*$N$26)+(AI117*$N$27)+(AH117*$N$28)</f>
        <v>126984</v>
      </c>
      <c r="AL232" s="161">
        <f t="shared" si="161"/>
        <v>12698.4</v>
      </c>
      <c r="AM232" s="161">
        <f t="shared" si="161"/>
        <v>0</v>
      </c>
      <c r="AN232" s="161">
        <f t="shared" si="161"/>
        <v>0</v>
      </c>
      <c r="AO232" s="107"/>
      <c r="AP232" s="107"/>
      <c r="AQ232" s="107"/>
      <c r="AR232" s="107"/>
      <c r="AS232" s="107"/>
      <c r="AT232" s="107"/>
      <c r="AU232" s="107"/>
      <c r="AV232" s="107"/>
      <c r="AW232" s="107"/>
      <c r="AX232" s="107"/>
      <c r="AY232" s="107"/>
      <c r="AZ232" s="107"/>
      <c r="BA232" s="107"/>
    </row>
    <row r="233" ht="18.75" customHeight="1">
      <c r="A233" s="152"/>
      <c r="B233" s="162">
        <f t="shared" si="41"/>
        <v>79365</v>
      </c>
      <c r="C233" s="163">
        <f>C232</f>
        <v>45443</v>
      </c>
      <c r="D233" s="164" t="s">
        <v>39</v>
      </c>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6">
        <f t="shared" si="162"/>
        <v>28571.4</v>
      </c>
      <c r="AJ233" s="166">
        <f t="shared" si="163"/>
        <v>6746.025</v>
      </c>
      <c r="AK233" s="166">
        <f t="shared" ref="AK233:AN233" si="164">(AJ118*$N$26)+(AI118*$N$27)+(AH118*$N$28)</f>
        <v>3968.25</v>
      </c>
      <c r="AL233" s="166">
        <f t="shared" si="164"/>
        <v>396.825</v>
      </c>
      <c r="AM233" s="166">
        <f t="shared" si="164"/>
        <v>0</v>
      </c>
      <c r="AN233" s="166">
        <f t="shared" si="164"/>
        <v>0</v>
      </c>
      <c r="AO233" s="107"/>
      <c r="AP233" s="107"/>
      <c r="AQ233" s="107"/>
      <c r="AR233" s="107"/>
      <c r="AS233" s="107"/>
      <c r="AT233" s="107"/>
      <c r="AU233" s="107"/>
      <c r="AV233" s="107"/>
      <c r="AW233" s="107"/>
      <c r="AX233" s="107"/>
      <c r="AY233" s="107"/>
      <c r="AZ233" s="107"/>
      <c r="BA233" s="107"/>
    </row>
    <row r="234" ht="18.75" customHeight="1">
      <c r="A234" s="152"/>
      <c r="B234" s="162">
        <f t="shared" si="41"/>
        <v>158730</v>
      </c>
      <c r="C234" s="163">
        <f>C232</f>
        <v>45443</v>
      </c>
      <c r="D234" s="167" t="s">
        <v>40</v>
      </c>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f t="shared" si="162"/>
        <v>28571.4</v>
      </c>
      <c r="AJ234" s="166">
        <f t="shared" si="163"/>
        <v>6746.025</v>
      </c>
      <c r="AK234" s="166">
        <f t="shared" ref="AK234:AN234" si="165">(AJ119*$N$26)+(AI119*$N$27)+(AH119*$N$28)</f>
        <v>3968.25</v>
      </c>
      <c r="AL234" s="166">
        <f t="shared" si="165"/>
        <v>28968.225</v>
      </c>
      <c r="AM234" s="166">
        <f t="shared" si="165"/>
        <v>6746.025</v>
      </c>
      <c r="AN234" s="166">
        <f t="shared" si="165"/>
        <v>3968.25</v>
      </c>
      <c r="AO234" s="107"/>
      <c r="AP234" s="107"/>
      <c r="AQ234" s="107"/>
      <c r="AR234" s="107"/>
      <c r="AS234" s="107"/>
      <c r="AT234" s="107"/>
      <c r="AU234" s="107"/>
      <c r="AV234" s="107"/>
      <c r="AW234" s="107"/>
      <c r="AX234" s="107"/>
      <c r="AY234" s="107"/>
      <c r="AZ234" s="107"/>
      <c r="BA234" s="107"/>
    </row>
    <row r="235" ht="18.75" customHeight="1">
      <c r="A235" s="152"/>
      <c r="B235" s="168">
        <f t="shared" si="41"/>
        <v>79365</v>
      </c>
      <c r="C235" s="169">
        <f>C234</f>
        <v>45443</v>
      </c>
      <c r="D235" s="170" t="s">
        <v>36</v>
      </c>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f t="shared" si="162"/>
        <v>4761.9</v>
      </c>
      <c r="AJ235" s="171">
        <f t="shared" si="163"/>
        <v>5886.2375</v>
      </c>
      <c r="AK235" s="171">
        <f t="shared" ref="AK235:AN235" si="166">(AJ120*$N$26)+(AI120*$N$27)+(AH120*$N$28)</f>
        <v>6547.6125</v>
      </c>
      <c r="AL235" s="171">
        <f t="shared" si="166"/>
        <v>6613.75</v>
      </c>
      <c r="AM235" s="171">
        <f t="shared" si="166"/>
        <v>6613.75</v>
      </c>
      <c r="AN235" s="171">
        <f t="shared" si="166"/>
        <v>6613.75</v>
      </c>
      <c r="AO235" s="107"/>
      <c r="AP235" s="107"/>
      <c r="AQ235" s="107"/>
      <c r="AR235" s="107"/>
      <c r="AS235" s="107"/>
      <c r="AT235" s="107"/>
      <c r="AU235" s="107"/>
      <c r="AV235" s="107"/>
      <c r="AW235" s="107"/>
      <c r="AX235" s="107"/>
      <c r="AY235" s="107"/>
      <c r="AZ235" s="107"/>
      <c r="BA235" s="107"/>
    </row>
    <row r="236" ht="18.75" customHeight="1">
      <c r="A236" s="152"/>
      <c r="B236" s="158">
        <f t="shared" si="41"/>
        <v>718637.6</v>
      </c>
      <c r="C236" s="159">
        <f>eomonth(C235,1)</f>
        <v>45473</v>
      </c>
      <c r="D236" s="160" t="s">
        <v>37</v>
      </c>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f t="shared" ref="AJ236:AJ239" si="168">(AI121*$N$26)</f>
        <v>517419.072</v>
      </c>
      <c r="AK236" s="161">
        <f t="shared" ref="AK236:AK239" si="169">(AJ121*$N$26)+(AI121*$N$27)</f>
        <v>122168.392</v>
      </c>
      <c r="AL236" s="161">
        <f t="shared" ref="AL236:AN236" si="167">(AK121*$N$26)+(AJ121*$N$27)+(AI121*$N$28)</f>
        <v>71863.76</v>
      </c>
      <c r="AM236" s="161">
        <f t="shared" si="167"/>
        <v>7186.376</v>
      </c>
      <c r="AN236" s="161">
        <f t="shared" si="167"/>
        <v>0</v>
      </c>
      <c r="AO236" s="107"/>
      <c r="AP236" s="107"/>
      <c r="AQ236" s="107"/>
      <c r="AR236" s="107"/>
      <c r="AS236" s="107"/>
      <c r="AT236" s="107"/>
      <c r="AU236" s="107"/>
      <c r="AV236" s="107"/>
      <c r="AW236" s="107"/>
      <c r="AX236" s="107"/>
      <c r="AY236" s="107"/>
      <c r="AZ236" s="107"/>
      <c r="BA236" s="107"/>
    </row>
    <row r="237" ht="18.75" customHeight="1">
      <c r="A237" s="152"/>
      <c r="B237" s="162">
        <f t="shared" si="41"/>
        <v>44914.85</v>
      </c>
      <c r="C237" s="163">
        <f>C236</f>
        <v>45473</v>
      </c>
      <c r="D237" s="164" t="s">
        <v>39</v>
      </c>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6">
        <f t="shared" si="168"/>
        <v>16169.346</v>
      </c>
      <c r="AK237" s="166">
        <f t="shared" si="169"/>
        <v>3817.76225</v>
      </c>
      <c r="AL237" s="166">
        <f t="shared" ref="AL237:AN237" si="170">(AK122*$N$26)+(AJ122*$N$27)+(AI122*$N$28)</f>
        <v>2245.7425</v>
      </c>
      <c r="AM237" s="166">
        <f t="shared" si="170"/>
        <v>224.57425</v>
      </c>
      <c r="AN237" s="166">
        <f t="shared" si="170"/>
        <v>0</v>
      </c>
      <c r="AO237" s="107"/>
      <c r="AP237" s="107"/>
      <c r="AQ237" s="107"/>
      <c r="AR237" s="107"/>
      <c r="AS237" s="107"/>
      <c r="AT237" s="107"/>
      <c r="AU237" s="107"/>
      <c r="AV237" s="107"/>
      <c r="AW237" s="107"/>
      <c r="AX237" s="107"/>
      <c r="AY237" s="107"/>
      <c r="AZ237" s="107"/>
      <c r="BA237" s="107"/>
    </row>
    <row r="238" ht="18.75" customHeight="1">
      <c r="A238" s="152"/>
      <c r="B238" s="162">
        <f t="shared" si="41"/>
        <v>89829.7</v>
      </c>
      <c r="C238" s="163">
        <f>C236</f>
        <v>45473</v>
      </c>
      <c r="D238" s="167" t="s">
        <v>40</v>
      </c>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f t="shared" si="168"/>
        <v>16169.346</v>
      </c>
      <c r="AK238" s="166">
        <f t="shared" si="169"/>
        <v>3817.76225</v>
      </c>
      <c r="AL238" s="166">
        <f t="shared" ref="AL238:AN238" si="171">(AK123*$N$26)+(AJ123*$N$27)+(AI123*$N$28)</f>
        <v>2245.7425</v>
      </c>
      <c r="AM238" s="166">
        <f t="shared" si="171"/>
        <v>16393.92025</v>
      </c>
      <c r="AN238" s="166">
        <f t="shared" si="171"/>
        <v>3817.76225</v>
      </c>
      <c r="AO238" s="107"/>
      <c r="AP238" s="107"/>
      <c r="AQ238" s="107"/>
      <c r="AR238" s="107"/>
      <c r="AS238" s="107"/>
      <c r="AT238" s="107"/>
      <c r="AU238" s="107"/>
      <c r="AV238" s="107"/>
      <c r="AW238" s="107"/>
      <c r="AX238" s="107"/>
      <c r="AY238" s="107"/>
      <c r="AZ238" s="107"/>
      <c r="BA238" s="107"/>
    </row>
    <row r="239" ht="18.75" customHeight="1">
      <c r="A239" s="152"/>
      <c r="B239" s="168">
        <f t="shared" si="41"/>
        <v>44914.85</v>
      </c>
      <c r="C239" s="169">
        <f>C238</f>
        <v>45473</v>
      </c>
      <c r="D239" s="170" t="s">
        <v>36</v>
      </c>
      <c r="E239" s="171"/>
      <c r="F239" s="171"/>
      <c r="G239" s="171"/>
      <c r="H239" s="171"/>
      <c r="I239" s="171"/>
      <c r="J239" s="171"/>
      <c r="K239" s="171"/>
      <c r="L239" s="171"/>
      <c r="M239" s="171"/>
      <c r="N239" s="171"/>
      <c r="O239" s="171"/>
      <c r="P239" s="171"/>
      <c r="Q239" s="171"/>
      <c r="R239" s="171"/>
      <c r="S239" s="171"/>
      <c r="T239" s="171"/>
      <c r="U239" s="171"/>
      <c r="V239" s="171"/>
      <c r="W239" s="171"/>
      <c r="X239" s="171"/>
      <c r="Y239" s="171"/>
      <c r="Z239" s="171"/>
      <c r="AA239" s="171"/>
      <c r="AB239" s="171"/>
      <c r="AC239" s="171"/>
      <c r="AD239" s="171"/>
      <c r="AE239" s="171"/>
      <c r="AF239" s="171"/>
      <c r="AG239" s="171"/>
      <c r="AH239" s="171"/>
      <c r="AI239" s="171"/>
      <c r="AJ239" s="171">
        <f t="shared" si="168"/>
        <v>2694.891</v>
      </c>
      <c r="AK239" s="171">
        <f t="shared" si="169"/>
        <v>3331.184708</v>
      </c>
      <c r="AL239" s="171">
        <f t="shared" ref="AL239:AN239" si="172">(AK124*$N$26)+(AJ124*$N$27)+(AI124*$N$28)</f>
        <v>3705.475125</v>
      </c>
      <c r="AM239" s="171">
        <f t="shared" si="172"/>
        <v>3742.904167</v>
      </c>
      <c r="AN239" s="171">
        <f t="shared" si="172"/>
        <v>3742.904167</v>
      </c>
      <c r="AO239" s="107"/>
      <c r="AP239" s="107"/>
      <c r="AQ239" s="107"/>
      <c r="AR239" s="107"/>
      <c r="AS239" s="107"/>
      <c r="AT239" s="107"/>
      <c r="AU239" s="107"/>
      <c r="AV239" s="107"/>
      <c r="AW239" s="107"/>
      <c r="AX239" s="107"/>
      <c r="AY239" s="107"/>
      <c r="AZ239" s="107"/>
      <c r="BA239" s="107"/>
    </row>
    <row r="240" ht="18.75" customHeight="1">
      <c r="A240" s="152"/>
      <c r="B240" s="158">
        <f t="shared" si="41"/>
        <v>1078614.4</v>
      </c>
      <c r="C240" s="159">
        <f>eomonth(C239,1)</f>
        <v>45504</v>
      </c>
      <c r="D240" s="160" t="s">
        <v>37</v>
      </c>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f t="shared" ref="AK240:AK243" si="174">(AJ125*$N$26)</f>
        <v>776602.368</v>
      </c>
      <c r="AL240" s="161">
        <f t="shared" ref="AL240:AL243" si="175">(AK125*$N$26)+(AJ125*$N$27)</f>
        <v>183364.448</v>
      </c>
      <c r="AM240" s="161">
        <f t="shared" ref="AM240:AN240" si="173">(AL125*$N$26)+(AK125*$N$27)+(AJ125*$N$28)</f>
        <v>107861.44</v>
      </c>
      <c r="AN240" s="161">
        <f t="shared" si="173"/>
        <v>10786.144</v>
      </c>
      <c r="AO240" s="107"/>
      <c r="AP240" s="107"/>
      <c r="AQ240" s="107"/>
      <c r="AR240" s="107"/>
      <c r="AS240" s="107"/>
      <c r="AT240" s="107"/>
      <c r="AU240" s="107"/>
      <c r="AV240" s="107"/>
      <c r="AW240" s="107"/>
      <c r="AX240" s="107"/>
      <c r="AY240" s="107"/>
      <c r="AZ240" s="107"/>
      <c r="BA240" s="107"/>
    </row>
    <row r="241" ht="18.75" customHeight="1">
      <c r="A241" s="152"/>
      <c r="B241" s="162">
        <f t="shared" si="41"/>
        <v>67413.4</v>
      </c>
      <c r="C241" s="163">
        <f>C240</f>
        <v>45504</v>
      </c>
      <c r="D241" s="164" t="s">
        <v>39</v>
      </c>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6">
        <f t="shared" si="174"/>
        <v>24268.824</v>
      </c>
      <c r="AL241" s="166">
        <f t="shared" si="175"/>
        <v>5730.139</v>
      </c>
      <c r="AM241" s="166">
        <f t="shared" ref="AM241:AN241" si="176">(AL126*$N$26)+(AK126*$N$27)+(AJ126*$N$28)</f>
        <v>3370.67</v>
      </c>
      <c r="AN241" s="166">
        <f t="shared" si="176"/>
        <v>337.067</v>
      </c>
      <c r="AO241" s="107"/>
      <c r="AP241" s="107"/>
      <c r="AQ241" s="107"/>
      <c r="AR241" s="107"/>
      <c r="AS241" s="107"/>
      <c r="AT241" s="107"/>
      <c r="AU241" s="107"/>
      <c r="AV241" s="107"/>
      <c r="AW241" s="107"/>
      <c r="AX241" s="107"/>
      <c r="AY241" s="107"/>
      <c r="AZ241" s="107"/>
      <c r="BA241" s="107"/>
    </row>
    <row r="242" ht="18.75" customHeight="1">
      <c r="A242" s="152"/>
      <c r="B242" s="162">
        <f t="shared" si="41"/>
        <v>134826.8</v>
      </c>
      <c r="C242" s="163">
        <f>C240</f>
        <v>45504</v>
      </c>
      <c r="D242" s="167" t="s">
        <v>40</v>
      </c>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6">
        <f t="shared" si="174"/>
        <v>24268.824</v>
      </c>
      <c r="AL242" s="166">
        <f t="shared" si="175"/>
        <v>5730.139</v>
      </c>
      <c r="AM242" s="166">
        <f t="shared" ref="AM242:AN242" si="177">(AL127*$N$26)+(AK127*$N$27)+(AJ127*$N$28)</f>
        <v>3370.67</v>
      </c>
      <c r="AN242" s="166">
        <f t="shared" si="177"/>
        <v>24605.891</v>
      </c>
      <c r="AO242" s="107"/>
      <c r="AP242" s="107"/>
      <c r="AQ242" s="107"/>
      <c r="AR242" s="107"/>
      <c r="AS242" s="107"/>
      <c r="AT242" s="107"/>
      <c r="AU242" s="107"/>
      <c r="AV242" s="107"/>
      <c r="AW242" s="107"/>
      <c r="AX242" s="107"/>
      <c r="AY242" s="107"/>
      <c r="AZ242" s="107"/>
      <c r="BA242" s="107"/>
    </row>
    <row r="243" ht="18.75" customHeight="1">
      <c r="A243" s="152"/>
      <c r="B243" s="168">
        <f t="shared" si="41"/>
        <v>67413.4</v>
      </c>
      <c r="C243" s="169">
        <f>C242</f>
        <v>45504</v>
      </c>
      <c r="D243" s="170" t="s">
        <v>36</v>
      </c>
      <c r="E243" s="171"/>
      <c r="F243" s="171"/>
      <c r="G243" s="171"/>
      <c r="H243" s="171"/>
      <c r="I243" s="171"/>
      <c r="J243" s="171"/>
      <c r="K243" s="171"/>
      <c r="L243" s="171"/>
      <c r="M243" s="171"/>
      <c r="N243" s="171"/>
      <c r="O243" s="171"/>
      <c r="P243" s="171"/>
      <c r="Q243" s="171"/>
      <c r="R243" s="171"/>
      <c r="S243" s="171"/>
      <c r="T243" s="171"/>
      <c r="U243" s="171"/>
      <c r="V243" s="171"/>
      <c r="W243" s="171"/>
      <c r="X243" s="171"/>
      <c r="Y243" s="171"/>
      <c r="Z243" s="171"/>
      <c r="AA243" s="171"/>
      <c r="AB243" s="171"/>
      <c r="AC243" s="171"/>
      <c r="AD243" s="171"/>
      <c r="AE243" s="171"/>
      <c r="AF243" s="171"/>
      <c r="AG243" s="171"/>
      <c r="AH243" s="171"/>
      <c r="AI243" s="171"/>
      <c r="AJ243" s="171"/>
      <c r="AK243" s="171">
        <f t="shared" si="174"/>
        <v>4044.804</v>
      </c>
      <c r="AL243" s="171">
        <f t="shared" si="175"/>
        <v>4999.827167</v>
      </c>
      <c r="AM243" s="171">
        <f t="shared" ref="AM243:AN243" si="178">(AL128*$N$26)+(AK128*$N$27)+(AJ128*$N$28)</f>
        <v>5561.6055</v>
      </c>
      <c r="AN243" s="171">
        <f t="shared" si="178"/>
        <v>5617.783333</v>
      </c>
      <c r="AO243" s="107"/>
      <c r="AP243" s="107"/>
      <c r="AQ243" s="107"/>
      <c r="AR243" s="107"/>
      <c r="AS243" s="107"/>
      <c r="AT243" s="107"/>
      <c r="AU243" s="107"/>
      <c r="AV243" s="107"/>
      <c r="AW243" s="107"/>
      <c r="AX243" s="107"/>
      <c r="AY243" s="107"/>
      <c r="AZ243" s="107"/>
      <c r="BA243" s="107"/>
    </row>
    <row r="244" ht="18.75" customHeight="1">
      <c r="A244" s="152"/>
      <c r="B244" s="158">
        <f t="shared" si="41"/>
        <v>1309796</v>
      </c>
      <c r="C244" s="159">
        <f>eomonth(C243,1)</f>
        <v>45535</v>
      </c>
      <c r="D244" s="160" t="s">
        <v>37</v>
      </c>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f t="shared" ref="AL244:AL247" si="179">(AK129*$N$26)</f>
        <v>943053.12</v>
      </c>
      <c r="AM244" s="161">
        <f t="shared" ref="AM244:AM247" si="180">(AL129*$N$26)+(AK129*$N$27)</f>
        <v>222665.32</v>
      </c>
      <c r="AN244" s="161">
        <f t="shared" ref="AN244:AN247" si="181">(AM129*$N$26)+(AL129*$N$27)+(AK129*$N$28)</f>
        <v>130979.6</v>
      </c>
      <c r="AO244" s="107"/>
      <c r="AP244" s="107"/>
      <c r="AQ244" s="107"/>
      <c r="AR244" s="107"/>
      <c r="AS244" s="107"/>
      <c r="AT244" s="107"/>
      <c r="AU244" s="107"/>
      <c r="AV244" s="107"/>
      <c r="AW244" s="107"/>
      <c r="AX244" s="107"/>
      <c r="AY244" s="107"/>
      <c r="AZ244" s="107"/>
      <c r="BA244" s="107"/>
    </row>
    <row r="245" ht="18.75" customHeight="1">
      <c r="A245" s="152"/>
      <c r="B245" s="162">
        <f t="shared" si="41"/>
        <v>81862.25</v>
      </c>
      <c r="C245" s="163">
        <f>C244</f>
        <v>45535</v>
      </c>
      <c r="D245" s="164" t="s">
        <v>39</v>
      </c>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6">
        <f t="shared" si="179"/>
        <v>29470.41</v>
      </c>
      <c r="AM245" s="166">
        <f t="shared" si="180"/>
        <v>6958.29125</v>
      </c>
      <c r="AN245" s="166">
        <f t="shared" si="181"/>
        <v>4093.1125</v>
      </c>
      <c r="AO245" s="107"/>
      <c r="AP245" s="107"/>
      <c r="AQ245" s="107"/>
      <c r="AR245" s="107"/>
      <c r="AS245" s="107"/>
      <c r="AT245" s="107"/>
      <c r="AU245" s="107"/>
      <c r="AV245" s="107"/>
      <c r="AW245" s="107"/>
      <c r="AX245" s="107"/>
      <c r="AY245" s="107"/>
      <c r="AZ245" s="107"/>
      <c r="BA245" s="107"/>
    </row>
    <row r="246" ht="18.75" customHeight="1">
      <c r="A246" s="152"/>
      <c r="B246" s="162">
        <f t="shared" si="41"/>
        <v>163724.5</v>
      </c>
      <c r="C246" s="163">
        <f>C244</f>
        <v>45535</v>
      </c>
      <c r="D246" s="167" t="s">
        <v>40</v>
      </c>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f t="shared" si="179"/>
        <v>29470.41</v>
      </c>
      <c r="AM246" s="166">
        <f t="shared" si="180"/>
        <v>6958.29125</v>
      </c>
      <c r="AN246" s="166">
        <f t="shared" si="181"/>
        <v>4093.1125</v>
      </c>
      <c r="AO246" s="107"/>
      <c r="AP246" s="107"/>
      <c r="AQ246" s="107"/>
      <c r="AR246" s="107"/>
      <c r="AS246" s="107"/>
      <c r="AT246" s="107"/>
      <c r="AU246" s="107"/>
      <c r="AV246" s="107"/>
      <c r="AW246" s="107"/>
      <c r="AX246" s="107"/>
      <c r="AY246" s="107"/>
      <c r="AZ246" s="107"/>
      <c r="BA246" s="107"/>
    </row>
    <row r="247" ht="18.75" customHeight="1">
      <c r="A247" s="152"/>
      <c r="B247" s="168">
        <f t="shared" si="41"/>
        <v>81862.25</v>
      </c>
      <c r="C247" s="169">
        <f>C246</f>
        <v>45535</v>
      </c>
      <c r="D247" s="170" t="s">
        <v>36</v>
      </c>
      <c r="E247" s="171"/>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f t="shared" si="179"/>
        <v>4911.735</v>
      </c>
      <c r="AM247" s="171">
        <f t="shared" si="180"/>
        <v>6071.450208</v>
      </c>
      <c r="AN247" s="171">
        <f t="shared" si="181"/>
        <v>6753.635625</v>
      </c>
      <c r="AO247" s="107"/>
      <c r="AP247" s="107"/>
      <c r="AQ247" s="107"/>
      <c r="AR247" s="107"/>
      <c r="AS247" s="107"/>
      <c r="AT247" s="107"/>
      <c r="AU247" s="107"/>
      <c r="AV247" s="107"/>
      <c r="AW247" s="107"/>
      <c r="AX247" s="107"/>
      <c r="AY247" s="107"/>
      <c r="AZ247" s="107"/>
      <c r="BA247" s="107"/>
    </row>
    <row r="248" ht="18.75" customHeight="1">
      <c r="A248" s="152"/>
      <c r="B248" s="158">
        <f t="shared" si="41"/>
        <v>1155182.4</v>
      </c>
      <c r="C248" s="159">
        <f>eomonth(C247,1)</f>
        <v>45565</v>
      </c>
      <c r="D248" s="160" t="s">
        <v>37</v>
      </c>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f t="shared" ref="AM248:AM251" si="182">(AL133*$N$26)</f>
        <v>831731.328</v>
      </c>
      <c r="AN248" s="161">
        <f t="shared" ref="AN248:AN251" si="183">(AM133*$N$26)+(AL133*$N$27)</f>
        <v>196381.008</v>
      </c>
      <c r="AO248" s="107"/>
      <c r="AP248" s="107"/>
      <c r="AQ248" s="107"/>
      <c r="AR248" s="107"/>
      <c r="AS248" s="107"/>
      <c r="AT248" s="107"/>
      <c r="AU248" s="107"/>
      <c r="AV248" s="107"/>
      <c r="AW248" s="107"/>
      <c r="AX248" s="107"/>
      <c r="AY248" s="107"/>
      <c r="AZ248" s="107"/>
      <c r="BA248" s="107"/>
    </row>
    <row r="249" ht="18.75" customHeight="1">
      <c r="A249" s="152"/>
      <c r="B249" s="162">
        <f t="shared" si="41"/>
        <v>72198.9</v>
      </c>
      <c r="C249" s="163">
        <f>C248</f>
        <v>45565</v>
      </c>
      <c r="D249" s="164" t="s">
        <v>39</v>
      </c>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6">
        <f t="shared" si="182"/>
        <v>25991.604</v>
      </c>
      <c r="AN249" s="166">
        <f t="shared" si="183"/>
        <v>6136.9065</v>
      </c>
      <c r="AO249" s="107"/>
      <c r="AP249" s="107"/>
      <c r="AQ249" s="107"/>
      <c r="AR249" s="107"/>
      <c r="AS249" s="107"/>
      <c r="AT249" s="107"/>
      <c r="AU249" s="107"/>
      <c r="AV249" s="107"/>
      <c r="AW249" s="107"/>
      <c r="AX249" s="107"/>
      <c r="AY249" s="107"/>
      <c r="AZ249" s="107"/>
      <c r="BA249" s="107"/>
    </row>
    <row r="250" ht="18.75" customHeight="1">
      <c r="A250" s="152"/>
      <c r="B250" s="162">
        <f t="shared" si="41"/>
        <v>144397.8</v>
      </c>
      <c r="C250" s="163">
        <f>C248</f>
        <v>45565</v>
      </c>
      <c r="D250" s="167" t="s">
        <v>40</v>
      </c>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f t="shared" si="182"/>
        <v>25991.604</v>
      </c>
      <c r="AN250" s="166">
        <f t="shared" si="183"/>
        <v>6136.9065</v>
      </c>
      <c r="AO250" s="107"/>
      <c r="AP250" s="107"/>
      <c r="AQ250" s="107"/>
      <c r="AR250" s="107"/>
      <c r="AS250" s="107"/>
      <c r="AT250" s="107"/>
      <c r="AU250" s="107"/>
      <c r="AV250" s="107"/>
      <c r="AW250" s="107"/>
      <c r="AX250" s="107"/>
      <c r="AY250" s="107"/>
      <c r="AZ250" s="107"/>
      <c r="BA250" s="107"/>
    </row>
    <row r="251" ht="18.75" customHeight="1">
      <c r="A251" s="152"/>
      <c r="B251" s="168">
        <f t="shared" si="41"/>
        <v>72198.9</v>
      </c>
      <c r="C251" s="169">
        <f>C250</f>
        <v>45565</v>
      </c>
      <c r="D251" s="170" t="s">
        <v>36</v>
      </c>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f t="shared" si="182"/>
        <v>4331.934</v>
      </c>
      <c r="AN251" s="171">
        <f t="shared" si="183"/>
        <v>5354.75175</v>
      </c>
      <c r="AO251" s="107"/>
      <c r="AP251" s="107"/>
      <c r="AQ251" s="107"/>
      <c r="AR251" s="107"/>
      <c r="AS251" s="107"/>
      <c r="AT251" s="107"/>
      <c r="AU251" s="107"/>
      <c r="AV251" s="107"/>
      <c r="AW251" s="107"/>
      <c r="AX251" s="107"/>
      <c r="AY251" s="107"/>
      <c r="AZ251" s="107"/>
      <c r="BA251" s="107"/>
    </row>
    <row r="252" ht="18.75" customHeight="1">
      <c r="A252" s="152"/>
      <c r="B252" s="158">
        <f t="shared" si="41"/>
        <v>1442355.2</v>
      </c>
      <c r="C252" s="159">
        <f>eomonth(C251,1)</f>
        <v>45596</v>
      </c>
      <c r="D252" s="160" t="s">
        <v>37</v>
      </c>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f t="shared" ref="AN252:AN255" si="184">(AM137*$N$26)</f>
        <v>1038495.744</v>
      </c>
      <c r="AO252" s="107"/>
      <c r="AP252" s="107"/>
      <c r="AQ252" s="107"/>
      <c r="AR252" s="107"/>
      <c r="AS252" s="107"/>
      <c r="AT252" s="107"/>
      <c r="AU252" s="107"/>
      <c r="AV252" s="107"/>
      <c r="AW252" s="107"/>
      <c r="AX252" s="107"/>
      <c r="AY252" s="107"/>
      <c r="AZ252" s="107"/>
      <c r="BA252" s="107"/>
    </row>
    <row r="253" ht="18.75" customHeight="1">
      <c r="A253" s="152"/>
      <c r="B253" s="162">
        <f t="shared" si="41"/>
        <v>90147.2</v>
      </c>
      <c r="C253" s="163">
        <f>C252</f>
        <v>45596</v>
      </c>
      <c r="D253" s="164" t="s">
        <v>39</v>
      </c>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c r="AK253" s="165"/>
      <c r="AL253" s="165"/>
      <c r="AM253" s="165"/>
      <c r="AN253" s="166">
        <f t="shared" si="184"/>
        <v>32452.992</v>
      </c>
      <c r="AO253" s="107"/>
      <c r="AP253" s="107"/>
      <c r="AQ253" s="107"/>
      <c r="AR253" s="107"/>
      <c r="AS253" s="107"/>
      <c r="AT253" s="107"/>
      <c r="AU253" s="107"/>
      <c r="AV253" s="107"/>
      <c r="AW253" s="107"/>
      <c r="AX253" s="107"/>
      <c r="AY253" s="107"/>
      <c r="AZ253" s="107"/>
      <c r="BA253" s="107"/>
    </row>
    <row r="254" ht="18.75" customHeight="1">
      <c r="A254" s="152"/>
      <c r="B254" s="162">
        <f t="shared" si="41"/>
        <v>180294.4</v>
      </c>
      <c r="C254" s="163">
        <f>C252</f>
        <v>45596</v>
      </c>
      <c r="D254" s="167" t="s">
        <v>40</v>
      </c>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6"/>
      <c r="AL254" s="166"/>
      <c r="AM254" s="166"/>
      <c r="AN254" s="166">
        <f t="shared" si="184"/>
        <v>32452.992</v>
      </c>
      <c r="AO254" s="107"/>
      <c r="AP254" s="107"/>
      <c r="AQ254" s="107"/>
      <c r="AR254" s="107"/>
      <c r="AS254" s="107"/>
      <c r="AT254" s="107"/>
      <c r="AU254" s="107"/>
      <c r="AV254" s="107"/>
      <c r="AW254" s="107"/>
      <c r="AX254" s="107"/>
      <c r="AY254" s="107"/>
      <c r="AZ254" s="107"/>
      <c r="BA254" s="107"/>
    </row>
    <row r="255" ht="18.75" customHeight="1">
      <c r="A255" s="152"/>
      <c r="B255" s="168">
        <f t="shared" si="41"/>
        <v>90147.2</v>
      </c>
      <c r="C255" s="169">
        <f>C254</f>
        <v>45596</v>
      </c>
      <c r="D255" s="170" t="s">
        <v>36</v>
      </c>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c r="AA255" s="171"/>
      <c r="AB255" s="171"/>
      <c r="AC255" s="171"/>
      <c r="AD255" s="171"/>
      <c r="AE255" s="171"/>
      <c r="AF255" s="171"/>
      <c r="AG255" s="171"/>
      <c r="AH255" s="171"/>
      <c r="AI255" s="171"/>
      <c r="AJ255" s="171"/>
      <c r="AK255" s="171"/>
      <c r="AL255" s="171"/>
      <c r="AM255" s="171"/>
      <c r="AN255" s="171">
        <f t="shared" si="184"/>
        <v>5408.832</v>
      </c>
      <c r="AO255" s="107"/>
      <c r="AP255" s="107"/>
      <c r="AQ255" s="107"/>
      <c r="AR255" s="107"/>
      <c r="AS255" s="107"/>
      <c r="AT255" s="107"/>
      <c r="AU255" s="107"/>
      <c r="AV255" s="107"/>
      <c r="AW255" s="107"/>
      <c r="AX255" s="107"/>
      <c r="AY255" s="107"/>
      <c r="AZ255" s="107"/>
      <c r="BA255" s="107"/>
    </row>
    <row r="256" ht="18.75" customHeight="1">
      <c r="A256" s="152"/>
      <c r="B256" s="158">
        <f t="shared" si="41"/>
        <v>1637419.2</v>
      </c>
      <c r="C256" s="159">
        <f>eomonth(C255,1)</f>
        <v>45626</v>
      </c>
      <c r="D256" s="160" t="s">
        <v>37</v>
      </c>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07"/>
      <c r="AP256" s="107"/>
      <c r="AQ256" s="107"/>
      <c r="AR256" s="107"/>
      <c r="AS256" s="107"/>
      <c r="AT256" s="107"/>
      <c r="AU256" s="107"/>
      <c r="AV256" s="107"/>
      <c r="AW256" s="107"/>
      <c r="AX256" s="107"/>
      <c r="AY256" s="107"/>
      <c r="AZ256" s="107"/>
      <c r="BA256" s="107"/>
    </row>
    <row r="257" ht="18.75" customHeight="1">
      <c r="A257" s="152"/>
      <c r="B257" s="162">
        <f t="shared" si="41"/>
        <v>102338.7</v>
      </c>
      <c r="C257" s="163">
        <f>C256</f>
        <v>45626</v>
      </c>
      <c r="D257" s="164" t="s">
        <v>39</v>
      </c>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c r="AK257" s="165"/>
      <c r="AL257" s="165"/>
      <c r="AM257" s="165"/>
      <c r="AN257" s="165"/>
      <c r="AO257" s="107"/>
      <c r="AP257" s="107"/>
      <c r="AQ257" s="107"/>
      <c r="AR257" s="107"/>
      <c r="AS257" s="107"/>
      <c r="AT257" s="107"/>
      <c r="AU257" s="107"/>
      <c r="AV257" s="107"/>
      <c r="AW257" s="107"/>
      <c r="AX257" s="107"/>
      <c r="AY257" s="107"/>
      <c r="AZ257" s="107"/>
      <c r="BA257" s="107"/>
    </row>
    <row r="258" ht="18.75" customHeight="1">
      <c r="A258" s="152"/>
      <c r="B258" s="162">
        <f t="shared" si="41"/>
        <v>204677.4</v>
      </c>
      <c r="C258" s="163">
        <f>C256</f>
        <v>45626</v>
      </c>
      <c r="D258" s="167" t="s">
        <v>40</v>
      </c>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6"/>
      <c r="AL258" s="166"/>
      <c r="AM258" s="166"/>
      <c r="AN258" s="166"/>
      <c r="AO258" s="107"/>
      <c r="AP258" s="107"/>
      <c r="AQ258" s="107"/>
      <c r="AR258" s="107"/>
      <c r="AS258" s="107"/>
      <c r="AT258" s="107"/>
      <c r="AU258" s="107"/>
      <c r="AV258" s="107"/>
      <c r="AW258" s="107"/>
      <c r="AX258" s="107"/>
      <c r="AY258" s="107"/>
      <c r="AZ258" s="107"/>
      <c r="BA258" s="107"/>
    </row>
    <row r="259" ht="18.75" customHeight="1">
      <c r="A259" s="152"/>
      <c r="B259" s="168">
        <f t="shared" si="41"/>
        <v>102338.7</v>
      </c>
      <c r="C259" s="169">
        <f>C258</f>
        <v>45626</v>
      </c>
      <c r="D259" s="170" t="s">
        <v>36</v>
      </c>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c r="AA259" s="171"/>
      <c r="AB259" s="171"/>
      <c r="AC259" s="171"/>
      <c r="AD259" s="171"/>
      <c r="AE259" s="171"/>
      <c r="AF259" s="171"/>
      <c r="AG259" s="171"/>
      <c r="AH259" s="171"/>
      <c r="AI259" s="171"/>
      <c r="AJ259" s="171"/>
      <c r="AK259" s="171"/>
      <c r="AL259" s="171"/>
      <c r="AM259" s="171"/>
      <c r="AN259" s="171"/>
      <c r="AO259" s="107"/>
      <c r="AP259" s="107"/>
      <c r="AQ259" s="107"/>
      <c r="AR259" s="107"/>
      <c r="AS259" s="107"/>
      <c r="AT259" s="107"/>
      <c r="AU259" s="107"/>
      <c r="AV259" s="107"/>
      <c r="AW259" s="107"/>
      <c r="AX259" s="107"/>
      <c r="AY259" s="107"/>
      <c r="AZ259" s="107"/>
      <c r="BA259" s="107"/>
    </row>
    <row r="260" ht="9.75" customHeight="1">
      <c r="A260" s="172"/>
      <c r="B260" s="172"/>
      <c r="C260" s="173"/>
      <c r="D260" s="173"/>
      <c r="E260" s="174"/>
      <c r="F260" s="174"/>
      <c r="G260" s="174"/>
      <c r="H260" s="174"/>
      <c r="I260" s="174"/>
      <c r="J260" s="174"/>
      <c r="K260" s="174"/>
      <c r="L260" s="174"/>
      <c r="M260" s="174"/>
      <c r="N260" s="174"/>
      <c r="O260" s="174"/>
      <c r="P260" s="174"/>
      <c r="Q260" s="175"/>
      <c r="R260" s="175"/>
      <c r="S260" s="174"/>
      <c r="T260" s="174"/>
      <c r="U260" s="174"/>
      <c r="V260" s="174"/>
      <c r="W260" s="174"/>
      <c r="X260" s="174"/>
      <c r="Y260" s="174"/>
      <c r="Z260" s="174"/>
      <c r="AA260" s="174"/>
      <c r="AB260" s="174"/>
      <c r="AC260" s="174"/>
      <c r="AD260" s="174"/>
      <c r="AE260" s="176"/>
      <c r="AF260" s="177"/>
      <c r="AG260" s="177"/>
      <c r="AH260" s="177"/>
      <c r="AI260" s="177"/>
      <c r="AJ260" s="177"/>
      <c r="AK260" s="177"/>
      <c r="AL260" s="177"/>
      <c r="AM260" s="177"/>
      <c r="AN260" s="177"/>
      <c r="AO260" s="177"/>
      <c r="AP260" s="177"/>
      <c r="AQ260" s="177"/>
      <c r="AR260" s="177"/>
      <c r="AS260" s="177"/>
      <c r="AT260" s="177"/>
      <c r="AU260" s="177"/>
      <c r="AV260" s="177"/>
      <c r="AW260" s="177"/>
      <c r="AX260" s="177"/>
      <c r="AY260" s="177"/>
      <c r="AZ260" s="177"/>
      <c r="BA260" s="177"/>
    </row>
    <row r="261">
      <c r="A261" s="142"/>
      <c r="B261" s="178" t="s">
        <v>60</v>
      </c>
      <c r="C261" s="179"/>
      <c r="D261" s="112"/>
      <c r="E261" s="180">
        <v>163800.0</v>
      </c>
      <c r="F261" s="180">
        <v>140453.33000000002</v>
      </c>
      <c r="G261" s="184">
        <v>184706.54</v>
      </c>
      <c r="H261" s="180">
        <v>291580.0</v>
      </c>
      <c r="I261" s="180">
        <v>81000.0</v>
      </c>
      <c r="J261" s="180">
        <v>268210.0</v>
      </c>
      <c r="K261" s="180">
        <v>351853.27</v>
      </c>
      <c r="L261" s="180">
        <v>479430.0</v>
      </c>
      <c r="M261" s="184">
        <v>112360.0</v>
      </c>
      <c r="N261" s="185">
        <f t="shared" ref="N261:AN261" si="185">SUM(N151:N259)</f>
        <v>96000</v>
      </c>
      <c r="O261" s="185">
        <f t="shared" si="185"/>
        <v>355891.395</v>
      </c>
      <c r="P261" s="185">
        <f t="shared" si="185"/>
        <v>513888.9734</v>
      </c>
      <c r="Q261" s="185">
        <f t="shared" si="185"/>
        <v>457818.0313</v>
      </c>
      <c r="R261" s="185">
        <f t="shared" si="185"/>
        <v>411003.0952</v>
      </c>
      <c r="S261" s="185">
        <f t="shared" si="185"/>
        <v>337060.8966</v>
      </c>
      <c r="T261" s="185">
        <f t="shared" si="185"/>
        <v>679756.0363</v>
      </c>
      <c r="U261" s="185">
        <f t="shared" si="185"/>
        <v>566235.3843</v>
      </c>
      <c r="V261" s="185">
        <f t="shared" si="185"/>
        <v>478599.2891</v>
      </c>
      <c r="W261" s="185">
        <f t="shared" si="185"/>
        <v>812794.0779</v>
      </c>
      <c r="X261" s="185">
        <f t="shared" si="185"/>
        <v>560357.3435</v>
      </c>
      <c r="Y261" s="185">
        <f t="shared" si="185"/>
        <v>717533.6293</v>
      </c>
      <c r="Z261" s="185">
        <f t="shared" si="185"/>
        <v>838671.4365</v>
      </c>
      <c r="AA261" s="185">
        <f t="shared" si="185"/>
        <v>839970.64</v>
      </c>
      <c r="AB261" s="185">
        <f t="shared" si="185"/>
        <v>976241.4823</v>
      </c>
      <c r="AC261" s="185">
        <f t="shared" si="185"/>
        <v>1036169.053</v>
      </c>
      <c r="AD261" s="185">
        <f t="shared" si="185"/>
        <v>754372.2215</v>
      </c>
      <c r="AE261" s="185">
        <f t="shared" si="185"/>
        <v>707565.8638</v>
      </c>
      <c r="AF261" s="185">
        <f t="shared" si="185"/>
        <v>1109404.32</v>
      </c>
      <c r="AG261" s="185">
        <f t="shared" si="185"/>
        <v>827039.6135</v>
      </c>
      <c r="AH261" s="185">
        <f t="shared" si="185"/>
        <v>868619.662</v>
      </c>
      <c r="AI261" s="185">
        <f t="shared" si="185"/>
        <v>1315783.752</v>
      </c>
      <c r="AJ261" s="185">
        <f t="shared" si="185"/>
        <v>984613.0538</v>
      </c>
      <c r="AK261" s="185">
        <f t="shared" si="185"/>
        <v>1228944.803</v>
      </c>
      <c r="AL261" s="185">
        <f t="shared" si="185"/>
        <v>1457397.368</v>
      </c>
      <c r="AM261" s="185">
        <f t="shared" si="185"/>
        <v>1382961.61</v>
      </c>
      <c r="AN261" s="185">
        <f t="shared" si="185"/>
        <v>1612984.761</v>
      </c>
      <c r="AO261" s="107"/>
      <c r="AP261" s="107"/>
      <c r="AQ261" s="107"/>
      <c r="AR261" s="107"/>
      <c r="AS261" s="107"/>
      <c r="AT261" s="107"/>
      <c r="AU261" s="107"/>
      <c r="AV261" s="107"/>
      <c r="AW261" s="107"/>
      <c r="AX261" s="107"/>
      <c r="AY261" s="107"/>
      <c r="AZ261" s="107"/>
      <c r="BA261" s="107"/>
    </row>
    <row r="262">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row>
    <row r="263">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7"/>
      <c r="AY263" s="107"/>
      <c r="AZ263" s="107"/>
      <c r="BA263" s="107"/>
    </row>
    <row r="264">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row>
    <row r="265">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row>
    <row r="266">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row>
    <row r="267">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row>
    <row r="268">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row>
    <row r="269">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row>
    <row r="270">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row>
    <row r="271">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row>
    <row r="272">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row>
    <row r="273">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row>
    <row r="274">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7"/>
      <c r="AY274" s="107"/>
      <c r="AZ274" s="107"/>
      <c r="BA274" s="107"/>
    </row>
    <row r="275">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row>
    <row r="276">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row>
    <row r="277">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row>
    <row r="278">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row>
    <row r="279">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c r="AV279" s="107"/>
      <c r="AW279" s="107"/>
      <c r="AX279" s="107"/>
      <c r="AY279" s="107"/>
      <c r="AZ279" s="107"/>
      <c r="BA279" s="107"/>
    </row>
    <row r="280">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row>
    <row r="281">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row>
    <row r="282">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row>
    <row r="283">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row>
    <row r="284">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row>
    <row r="285">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row>
    <row r="286">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row>
    <row r="287">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row>
    <row r="288">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row>
    <row r="289">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row>
    <row r="290">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row>
    <row r="291">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row>
    <row r="292">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row>
    <row r="293">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row>
    <row r="294">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row>
    <row r="295">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row>
    <row r="296">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row>
    <row r="297">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row>
    <row r="298">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row>
    <row r="299">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row>
    <row r="300">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row>
    <row r="301">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row>
    <row r="302">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row>
    <row r="303">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row>
    <row r="304">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row>
    <row r="305">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row>
    <row r="306">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row>
    <row r="307">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row>
    <row r="308">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row>
    <row r="309">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row>
    <row r="310">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row>
    <row r="311">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c r="AY311" s="107"/>
      <c r="AZ311" s="107"/>
      <c r="BA311" s="107"/>
    </row>
    <row r="312">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row>
    <row r="313">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row>
    <row r="314">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row>
    <row r="315">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row>
    <row r="316">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row>
    <row r="317">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row>
    <row r="318">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row>
    <row r="319">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row>
    <row r="320">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row>
    <row r="321">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row>
    <row r="322">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row>
    <row r="323">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row>
    <row r="324">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row>
    <row r="325">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row>
    <row r="326">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row>
    <row r="327">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row>
    <row r="328">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row>
    <row r="329">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row>
    <row r="330">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row>
    <row r="331">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row>
    <row r="332">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row>
    <row r="333">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row>
    <row r="334">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row>
    <row r="335">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row>
    <row r="336">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row>
    <row r="337">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row>
    <row r="338">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row>
    <row r="339">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c r="AY339" s="107"/>
      <c r="AZ339" s="107"/>
      <c r="BA339" s="107"/>
    </row>
    <row r="340">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row>
    <row r="341">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c r="AY341" s="107"/>
      <c r="AZ341" s="107"/>
      <c r="BA341" s="107"/>
    </row>
    <row r="342">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c r="AY342" s="107"/>
      <c r="AZ342" s="107"/>
      <c r="BA342" s="107"/>
    </row>
    <row r="343">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row>
    <row r="344">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row>
    <row r="345">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row>
    <row r="346">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c r="AY346" s="107"/>
      <c r="AZ346" s="107"/>
      <c r="BA346" s="107"/>
    </row>
    <row r="347">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row>
    <row r="348">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row>
    <row r="349">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row>
    <row r="350">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c r="AY350" s="107"/>
      <c r="AZ350" s="107"/>
      <c r="BA350" s="107"/>
    </row>
    <row r="351">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row>
    <row r="352">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row>
    <row r="353">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row>
    <row r="354">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row>
    <row r="355">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row>
    <row r="356">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row>
    <row r="357">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row>
    <row r="358">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row>
    <row r="359">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row>
    <row r="360">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row>
    <row r="361">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row>
    <row r="362">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row>
    <row r="363">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row>
    <row r="364">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row>
    <row r="365">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row>
    <row r="366">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row>
    <row r="367">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row>
    <row r="368">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row>
    <row r="369">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row>
    <row r="370">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row>
    <row r="371">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row>
    <row r="372">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row>
    <row r="373">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row>
    <row r="374">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row>
    <row r="375">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row>
    <row r="376">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row>
    <row r="377">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row>
    <row r="378">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row>
    <row r="379">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row>
    <row r="380">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row>
    <row r="381">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row>
    <row r="382">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row>
    <row r="383">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row>
    <row r="384">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row>
    <row r="385">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row>
    <row r="386">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row>
    <row r="387">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row>
    <row r="388">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row>
    <row r="389">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row>
    <row r="390">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row>
    <row r="391">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row>
    <row r="392">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row>
    <row r="393">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row>
    <row r="394">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row>
    <row r="395">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row>
    <row r="396">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row>
    <row r="397">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row>
    <row r="398">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row>
    <row r="399">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row>
    <row r="400">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c r="AY400" s="107"/>
      <c r="AZ400" s="107"/>
      <c r="BA400" s="107"/>
    </row>
    <row r="401">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row>
    <row r="402">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row>
    <row r="403">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c r="AV403" s="107"/>
      <c r="AW403" s="107"/>
      <c r="AX403" s="107"/>
      <c r="AY403" s="107"/>
      <c r="AZ403" s="107"/>
      <c r="BA403" s="107"/>
    </row>
    <row r="404">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c r="AV404" s="107"/>
      <c r="AW404" s="107"/>
      <c r="AX404" s="107"/>
      <c r="AY404" s="107"/>
      <c r="AZ404" s="107"/>
      <c r="BA404" s="107"/>
    </row>
    <row r="405">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c r="AV405" s="107"/>
      <c r="AW405" s="107"/>
      <c r="AX405" s="107"/>
      <c r="AY405" s="107"/>
      <c r="AZ405" s="107"/>
      <c r="BA405" s="107"/>
    </row>
    <row r="406">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c r="AV406" s="107"/>
      <c r="AW406" s="107"/>
      <c r="AX406" s="107"/>
      <c r="AY406" s="107"/>
      <c r="AZ406" s="107"/>
      <c r="BA406" s="107"/>
    </row>
    <row r="407">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c r="AV407" s="107"/>
      <c r="AW407" s="107"/>
      <c r="AX407" s="107"/>
      <c r="AY407" s="107"/>
      <c r="AZ407" s="107"/>
      <c r="BA407" s="107"/>
    </row>
    <row r="408">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row>
    <row r="409">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row>
    <row r="410">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c r="AY410" s="107"/>
      <c r="AZ410" s="107"/>
      <c r="BA410" s="107"/>
    </row>
    <row r="411">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c r="AY411" s="107"/>
      <c r="AZ411" s="107"/>
      <c r="BA411" s="107"/>
    </row>
    <row r="412">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row>
    <row r="413">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c r="AY413" s="107"/>
      <c r="AZ413" s="107"/>
      <c r="BA413" s="107"/>
    </row>
    <row r="414">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c r="AV414" s="107"/>
      <c r="AW414" s="107"/>
      <c r="AX414" s="107"/>
      <c r="AY414" s="107"/>
      <c r="AZ414" s="107"/>
      <c r="BA414" s="107"/>
    </row>
    <row r="415">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row>
    <row r="416">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c r="AV416" s="107"/>
      <c r="AW416" s="107"/>
      <c r="AX416" s="107"/>
      <c r="AY416" s="107"/>
      <c r="AZ416" s="107"/>
      <c r="BA416" s="107"/>
    </row>
    <row r="417">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row>
    <row r="418">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c r="AV418" s="107"/>
      <c r="AW418" s="107"/>
      <c r="AX418" s="107"/>
      <c r="AY418" s="107"/>
      <c r="AZ418" s="107"/>
      <c r="BA418" s="107"/>
    </row>
    <row r="419">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c r="AV419" s="107"/>
      <c r="AW419" s="107"/>
      <c r="AX419" s="107"/>
      <c r="AY419" s="107"/>
      <c r="AZ419" s="107"/>
      <c r="BA419" s="107"/>
    </row>
    <row r="420">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c r="AV420" s="107"/>
      <c r="AW420" s="107"/>
      <c r="AX420" s="107"/>
      <c r="AY420" s="107"/>
      <c r="AZ420" s="107"/>
      <c r="BA420" s="107"/>
    </row>
    <row r="421">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row>
    <row r="422">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c r="AY422" s="107"/>
      <c r="AZ422" s="107"/>
      <c r="BA422" s="107"/>
    </row>
    <row r="423">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row>
    <row r="424">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c r="AY424" s="107"/>
      <c r="AZ424" s="107"/>
      <c r="BA424" s="107"/>
    </row>
    <row r="425">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c r="AV425" s="107"/>
      <c r="AW425" s="107"/>
      <c r="AX425" s="107"/>
      <c r="AY425" s="107"/>
      <c r="AZ425" s="107"/>
      <c r="BA425" s="107"/>
    </row>
    <row r="426">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c r="AV426" s="107"/>
      <c r="AW426" s="107"/>
      <c r="AX426" s="107"/>
      <c r="AY426" s="107"/>
      <c r="AZ426" s="107"/>
      <c r="BA426" s="107"/>
    </row>
    <row r="427">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7"/>
      <c r="AY427" s="107"/>
      <c r="AZ427" s="107"/>
      <c r="BA427" s="107"/>
    </row>
    <row r="428">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7"/>
      <c r="AY428" s="107"/>
      <c r="AZ428" s="107"/>
      <c r="BA428" s="107"/>
    </row>
    <row r="429">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7"/>
      <c r="AY429" s="107"/>
      <c r="AZ429" s="107"/>
      <c r="BA429" s="107"/>
    </row>
    <row r="430">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row>
    <row r="431">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c r="AV431" s="107"/>
      <c r="AW431" s="107"/>
      <c r="AX431" s="107"/>
      <c r="AY431" s="107"/>
      <c r="AZ431" s="107"/>
      <c r="BA431" s="107"/>
    </row>
    <row r="432">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row>
    <row r="433">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c r="AV433" s="107"/>
      <c r="AW433" s="107"/>
      <c r="AX433" s="107"/>
      <c r="AY433" s="107"/>
      <c r="AZ433" s="107"/>
      <c r="BA433" s="107"/>
    </row>
    <row r="434">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c r="AV434" s="107"/>
      <c r="AW434" s="107"/>
      <c r="AX434" s="107"/>
      <c r="AY434" s="107"/>
      <c r="AZ434" s="107"/>
      <c r="BA434" s="107"/>
    </row>
    <row r="435">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c r="AV435" s="107"/>
      <c r="AW435" s="107"/>
      <c r="AX435" s="107"/>
      <c r="AY435" s="107"/>
      <c r="AZ435" s="107"/>
      <c r="BA435" s="107"/>
    </row>
    <row r="436">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c r="AV436" s="107"/>
      <c r="AW436" s="107"/>
      <c r="AX436" s="107"/>
      <c r="AY436" s="107"/>
      <c r="AZ436" s="107"/>
      <c r="BA436" s="107"/>
    </row>
    <row r="437">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row>
    <row r="438">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c r="AV438" s="107"/>
      <c r="AW438" s="107"/>
      <c r="AX438" s="107"/>
      <c r="AY438" s="107"/>
      <c r="AZ438" s="107"/>
      <c r="BA438" s="107"/>
    </row>
    <row r="439">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c r="AV439" s="107"/>
      <c r="AW439" s="107"/>
      <c r="AX439" s="107"/>
      <c r="AY439" s="107"/>
      <c r="AZ439" s="107"/>
      <c r="BA439" s="107"/>
    </row>
    <row r="440">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c r="AV440" s="107"/>
      <c r="AW440" s="107"/>
      <c r="AX440" s="107"/>
      <c r="AY440" s="107"/>
      <c r="AZ440" s="107"/>
      <c r="BA440" s="107"/>
    </row>
    <row r="441">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c r="AV441" s="107"/>
      <c r="AW441" s="107"/>
      <c r="AX441" s="107"/>
      <c r="AY441" s="107"/>
      <c r="AZ441" s="107"/>
      <c r="BA441" s="107"/>
    </row>
    <row r="442">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c r="AV442" s="107"/>
      <c r="AW442" s="107"/>
      <c r="AX442" s="107"/>
      <c r="AY442" s="107"/>
      <c r="AZ442" s="107"/>
      <c r="BA442" s="107"/>
    </row>
    <row r="443">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row>
    <row r="444">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c r="AV444" s="107"/>
      <c r="AW444" s="107"/>
      <c r="AX444" s="107"/>
      <c r="AY444" s="107"/>
      <c r="AZ444" s="107"/>
      <c r="BA444" s="107"/>
    </row>
    <row r="445">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row>
    <row r="446">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row>
    <row r="447">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row>
    <row r="448">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row>
    <row r="449">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row>
    <row r="450">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row>
    <row r="451">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c r="AV451" s="107"/>
      <c r="AW451" s="107"/>
      <c r="AX451" s="107"/>
      <c r="AY451" s="107"/>
      <c r="AZ451" s="107"/>
      <c r="BA451" s="107"/>
    </row>
    <row r="452">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c r="AV452" s="107"/>
      <c r="AW452" s="107"/>
      <c r="AX452" s="107"/>
      <c r="AY452" s="107"/>
      <c r="AZ452" s="107"/>
      <c r="BA452" s="107"/>
    </row>
    <row r="453">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row>
    <row r="454">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c r="AV454" s="107"/>
      <c r="AW454" s="107"/>
      <c r="AX454" s="107"/>
      <c r="AY454" s="107"/>
      <c r="AZ454" s="107"/>
      <c r="BA454" s="107"/>
    </row>
    <row r="455">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row>
    <row r="456">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c r="AY456" s="107"/>
      <c r="AZ456" s="107"/>
      <c r="BA456" s="107"/>
    </row>
    <row r="457">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c r="AV457" s="107"/>
      <c r="AW457" s="107"/>
      <c r="AX457" s="107"/>
      <c r="AY457" s="107"/>
      <c r="AZ457" s="107"/>
      <c r="BA457" s="107"/>
    </row>
    <row r="458">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107"/>
      <c r="AQ458" s="107"/>
      <c r="AR458" s="107"/>
      <c r="AS458" s="107"/>
      <c r="AT458" s="107"/>
      <c r="AU458" s="107"/>
      <c r="AV458" s="107"/>
      <c r="AW458" s="107"/>
      <c r="AX458" s="107"/>
      <c r="AY458" s="107"/>
      <c r="AZ458" s="107"/>
      <c r="BA458" s="107"/>
    </row>
    <row r="459">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row>
    <row r="460">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c r="AV460" s="107"/>
      <c r="AW460" s="107"/>
      <c r="AX460" s="107"/>
      <c r="AY460" s="107"/>
      <c r="AZ460" s="107"/>
      <c r="BA460" s="107"/>
    </row>
    <row r="461">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c r="AL461" s="107"/>
      <c r="AM461" s="107"/>
      <c r="AN461" s="107"/>
      <c r="AO461" s="107"/>
      <c r="AP461" s="107"/>
      <c r="AQ461" s="107"/>
      <c r="AR461" s="107"/>
      <c r="AS461" s="107"/>
      <c r="AT461" s="107"/>
      <c r="AU461" s="107"/>
      <c r="AV461" s="107"/>
      <c r="AW461" s="107"/>
      <c r="AX461" s="107"/>
      <c r="AY461" s="107"/>
      <c r="AZ461" s="107"/>
      <c r="BA461" s="107"/>
    </row>
    <row r="462">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7"/>
      <c r="AY462" s="107"/>
      <c r="AZ462" s="107"/>
      <c r="BA462" s="107"/>
    </row>
    <row r="463">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7"/>
      <c r="AY463" s="107"/>
      <c r="AZ463" s="107"/>
      <c r="BA463" s="107"/>
    </row>
    <row r="464">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7"/>
      <c r="AY464" s="107"/>
      <c r="AZ464" s="107"/>
      <c r="BA464" s="107"/>
    </row>
    <row r="465">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row>
    <row r="466">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row>
    <row r="467">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c r="AV467" s="107"/>
      <c r="AW467" s="107"/>
      <c r="AX467" s="107"/>
      <c r="AY467" s="107"/>
      <c r="AZ467" s="107"/>
      <c r="BA467" s="107"/>
    </row>
    <row r="468">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c r="AV468" s="107"/>
      <c r="AW468" s="107"/>
      <c r="AX468" s="107"/>
      <c r="AY468" s="107"/>
      <c r="AZ468" s="107"/>
      <c r="BA468" s="107"/>
    </row>
    <row r="469">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c r="AV469" s="107"/>
      <c r="AW469" s="107"/>
      <c r="AX469" s="107"/>
      <c r="AY469" s="107"/>
      <c r="AZ469" s="107"/>
      <c r="BA469" s="107"/>
    </row>
    <row r="470">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c r="AV470" s="107"/>
      <c r="AW470" s="107"/>
      <c r="AX470" s="107"/>
      <c r="AY470" s="107"/>
      <c r="AZ470" s="107"/>
      <c r="BA470" s="107"/>
    </row>
    <row r="471">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c r="AV471" s="107"/>
      <c r="AW471" s="107"/>
      <c r="AX471" s="107"/>
      <c r="AY471" s="107"/>
      <c r="AZ471" s="107"/>
      <c r="BA471" s="107"/>
    </row>
    <row r="472">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c r="AV472" s="107"/>
      <c r="AW472" s="107"/>
      <c r="AX472" s="107"/>
      <c r="AY472" s="107"/>
      <c r="AZ472" s="107"/>
      <c r="BA472" s="107"/>
    </row>
    <row r="473">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c r="AV473" s="107"/>
      <c r="AW473" s="107"/>
      <c r="AX473" s="107"/>
      <c r="AY473" s="107"/>
      <c r="AZ473" s="107"/>
      <c r="BA473" s="107"/>
    </row>
    <row r="474">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row>
    <row r="475">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row>
    <row r="476">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row>
    <row r="477">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c r="AV477" s="107"/>
      <c r="AW477" s="107"/>
      <c r="AX477" s="107"/>
      <c r="AY477" s="107"/>
      <c r="AZ477" s="107"/>
      <c r="BA477" s="107"/>
    </row>
    <row r="478">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c r="AV478" s="107"/>
      <c r="AW478" s="107"/>
      <c r="AX478" s="107"/>
      <c r="AY478" s="107"/>
      <c r="AZ478" s="107"/>
      <c r="BA478" s="107"/>
    </row>
    <row r="479">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c r="AV479" s="107"/>
      <c r="AW479" s="107"/>
      <c r="AX479" s="107"/>
      <c r="AY479" s="107"/>
      <c r="AZ479" s="107"/>
      <c r="BA479" s="107"/>
    </row>
    <row r="480">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c r="AV480" s="107"/>
      <c r="AW480" s="107"/>
      <c r="AX480" s="107"/>
      <c r="AY480" s="107"/>
      <c r="AZ480" s="107"/>
      <c r="BA480" s="107"/>
    </row>
    <row r="481">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7"/>
      <c r="AY481" s="107"/>
      <c r="AZ481" s="107"/>
      <c r="BA481" s="107"/>
    </row>
    <row r="482">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7"/>
      <c r="AY482" s="107"/>
      <c r="AZ482" s="107"/>
      <c r="BA482" s="107"/>
    </row>
    <row r="483">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7"/>
      <c r="AY483" s="107"/>
      <c r="AZ483" s="107"/>
      <c r="BA483" s="107"/>
    </row>
    <row r="484">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c r="AV484" s="107"/>
      <c r="AW484" s="107"/>
      <c r="AX484" s="107"/>
      <c r="AY484" s="107"/>
      <c r="AZ484" s="107"/>
      <c r="BA484" s="107"/>
    </row>
    <row r="485">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row>
    <row r="486">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c r="AV486" s="107"/>
      <c r="AW486" s="107"/>
      <c r="AX486" s="107"/>
      <c r="AY486" s="107"/>
      <c r="AZ486" s="107"/>
      <c r="BA486" s="107"/>
    </row>
    <row r="487">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c r="AV487" s="107"/>
      <c r="AW487" s="107"/>
      <c r="AX487" s="107"/>
      <c r="AY487" s="107"/>
      <c r="AZ487" s="107"/>
      <c r="BA487" s="107"/>
    </row>
    <row r="488">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row>
    <row r="489">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c r="AV489" s="107"/>
      <c r="AW489" s="107"/>
      <c r="AX489" s="107"/>
      <c r="AY489" s="107"/>
      <c r="AZ489" s="107"/>
      <c r="BA489" s="107"/>
    </row>
    <row r="490">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c r="AV490" s="107"/>
      <c r="AW490" s="107"/>
      <c r="AX490" s="107"/>
      <c r="AY490" s="107"/>
      <c r="AZ490" s="107"/>
      <c r="BA490" s="107"/>
    </row>
    <row r="491">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7"/>
      <c r="AL491" s="107"/>
      <c r="AM491" s="107"/>
      <c r="AN491" s="107"/>
      <c r="AO491" s="107"/>
      <c r="AP491" s="107"/>
      <c r="AQ491" s="107"/>
      <c r="AR491" s="107"/>
      <c r="AS491" s="107"/>
      <c r="AT491" s="107"/>
      <c r="AU491" s="107"/>
      <c r="AV491" s="107"/>
      <c r="AW491" s="107"/>
      <c r="AX491" s="107"/>
      <c r="AY491" s="107"/>
      <c r="AZ491" s="107"/>
      <c r="BA491" s="107"/>
    </row>
    <row r="492">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c r="AY492" s="107"/>
      <c r="AZ492" s="107"/>
      <c r="BA492" s="107"/>
    </row>
    <row r="493">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c r="AV493" s="107"/>
      <c r="AW493" s="107"/>
      <c r="AX493" s="107"/>
      <c r="AY493" s="107"/>
      <c r="AZ493" s="107"/>
      <c r="BA493" s="107"/>
    </row>
    <row r="494">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c r="AY494" s="107"/>
      <c r="AZ494" s="107"/>
      <c r="BA494" s="107"/>
    </row>
    <row r="495">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c r="AV495" s="107"/>
      <c r="AW495" s="107"/>
      <c r="AX495" s="107"/>
      <c r="AY495" s="107"/>
      <c r="AZ495" s="107"/>
      <c r="BA495" s="107"/>
    </row>
    <row r="496">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c r="AV496" s="107"/>
      <c r="AW496" s="107"/>
      <c r="AX496" s="107"/>
      <c r="AY496" s="107"/>
      <c r="AZ496" s="107"/>
      <c r="BA496" s="107"/>
    </row>
    <row r="497">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c r="AV497" s="107"/>
      <c r="AW497" s="107"/>
      <c r="AX497" s="107"/>
      <c r="AY497" s="107"/>
      <c r="AZ497" s="107"/>
      <c r="BA497" s="107"/>
    </row>
    <row r="498">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row>
    <row r="499">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c r="AV499" s="107"/>
      <c r="AW499" s="107"/>
      <c r="AX499" s="107"/>
      <c r="AY499" s="107"/>
      <c r="AZ499" s="107"/>
      <c r="BA499" s="107"/>
    </row>
    <row r="500">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c r="AV500" s="107"/>
      <c r="AW500" s="107"/>
      <c r="AX500" s="107"/>
      <c r="AY500" s="107"/>
      <c r="AZ500" s="107"/>
      <c r="BA500" s="107"/>
    </row>
    <row r="501">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c r="AV501" s="107"/>
      <c r="AW501" s="107"/>
      <c r="AX501" s="107"/>
      <c r="AY501" s="107"/>
      <c r="AZ501" s="107"/>
      <c r="BA501" s="107"/>
    </row>
    <row r="502">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row>
    <row r="503">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c r="AV503" s="107"/>
      <c r="AW503" s="107"/>
      <c r="AX503" s="107"/>
      <c r="AY503" s="107"/>
      <c r="AZ503" s="107"/>
      <c r="BA503" s="107"/>
    </row>
    <row r="504">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row>
    <row r="505">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c r="AY505" s="107"/>
      <c r="AZ505" s="107"/>
      <c r="BA505" s="107"/>
    </row>
    <row r="506">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c r="AV506" s="107"/>
      <c r="AW506" s="107"/>
      <c r="AX506" s="107"/>
      <c r="AY506" s="107"/>
      <c r="AZ506" s="107"/>
      <c r="BA506" s="107"/>
    </row>
    <row r="507">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row>
    <row r="508">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row>
    <row r="509">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row>
    <row r="510">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row>
    <row r="511">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c r="AY511" s="107"/>
      <c r="AZ511" s="107"/>
      <c r="BA511" s="107"/>
    </row>
    <row r="512">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c r="AV512" s="107"/>
      <c r="AW512" s="107"/>
      <c r="AX512" s="107"/>
      <c r="AY512" s="107"/>
      <c r="AZ512" s="107"/>
      <c r="BA512" s="107"/>
    </row>
    <row r="513">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c r="AV513" s="107"/>
      <c r="AW513" s="107"/>
      <c r="AX513" s="107"/>
      <c r="AY513" s="107"/>
      <c r="AZ513" s="107"/>
      <c r="BA513" s="107"/>
    </row>
    <row r="514">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c r="AV514" s="107"/>
      <c r="AW514" s="107"/>
      <c r="AX514" s="107"/>
      <c r="AY514" s="107"/>
      <c r="AZ514" s="107"/>
      <c r="BA514" s="107"/>
    </row>
    <row r="515">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c r="AV515" s="107"/>
      <c r="AW515" s="107"/>
      <c r="AX515" s="107"/>
      <c r="AY515" s="107"/>
      <c r="AZ515" s="107"/>
      <c r="BA515" s="107"/>
    </row>
    <row r="516">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7"/>
      <c r="AY516" s="107"/>
      <c r="AZ516" s="107"/>
      <c r="BA516" s="107"/>
    </row>
    <row r="517">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7"/>
      <c r="AY517" s="107"/>
      <c r="AZ517" s="107"/>
      <c r="BA517" s="107"/>
    </row>
    <row r="518">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7"/>
      <c r="AY518" s="107"/>
      <c r="AZ518" s="107"/>
      <c r="BA518" s="107"/>
    </row>
    <row r="519">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c r="AV519" s="107"/>
      <c r="AW519" s="107"/>
      <c r="AX519" s="107"/>
      <c r="AY519" s="107"/>
      <c r="AZ519" s="107"/>
      <c r="BA519" s="107"/>
    </row>
    <row r="520">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c r="AV520" s="107"/>
      <c r="AW520" s="107"/>
      <c r="AX520" s="107"/>
      <c r="AY520" s="107"/>
      <c r="AZ520" s="107"/>
      <c r="BA520" s="107"/>
    </row>
    <row r="521">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c r="AV521" s="107"/>
      <c r="AW521" s="107"/>
      <c r="AX521" s="107"/>
      <c r="AY521" s="107"/>
      <c r="AZ521" s="107"/>
      <c r="BA521" s="107"/>
    </row>
    <row r="522">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c r="AV522" s="107"/>
      <c r="AW522" s="107"/>
      <c r="AX522" s="107"/>
      <c r="AY522" s="107"/>
      <c r="AZ522" s="107"/>
      <c r="BA522" s="107"/>
    </row>
    <row r="523">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c r="AV523" s="107"/>
      <c r="AW523" s="107"/>
      <c r="AX523" s="107"/>
      <c r="AY523" s="107"/>
      <c r="AZ523" s="107"/>
      <c r="BA523" s="107"/>
    </row>
    <row r="524">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row>
    <row r="525">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row>
    <row r="526">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c r="AV526" s="107"/>
      <c r="AW526" s="107"/>
      <c r="AX526" s="107"/>
      <c r="AY526" s="107"/>
      <c r="AZ526" s="107"/>
      <c r="BA526" s="107"/>
    </row>
    <row r="527">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c r="AY527" s="107"/>
      <c r="AZ527" s="107"/>
      <c r="BA527" s="107"/>
    </row>
    <row r="528">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c r="AY528" s="107"/>
      <c r="AZ528" s="107"/>
      <c r="BA528" s="107"/>
    </row>
    <row r="529">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c r="AV529" s="107"/>
      <c r="AW529" s="107"/>
      <c r="AX529" s="107"/>
      <c r="AY529" s="107"/>
      <c r="AZ529" s="107"/>
      <c r="BA529" s="107"/>
    </row>
    <row r="530">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c r="AY530" s="107"/>
      <c r="AZ530" s="107"/>
      <c r="BA530" s="107"/>
    </row>
    <row r="531">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c r="AV531" s="107"/>
      <c r="AW531" s="107"/>
      <c r="AX531" s="107"/>
      <c r="AY531" s="107"/>
      <c r="AZ531" s="107"/>
      <c r="BA531" s="107"/>
    </row>
    <row r="532">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c r="AV532" s="107"/>
      <c r="AW532" s="107"/>
      <c r="AX532" s="107"/>
      <c r="AY532" s="107"/>
      <c r="AZ532" s="107"/>
      <c r="BA532" s="107"/>
    </row>
    <row r="533">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c r="AV533" s="107"/>
      <c r="AW533" s="107"/>
      <c r="AX533" s="107"/>
      <c r="AY533" s="107"/>
      <c r="AZ533" s="107"/>
      <c r="BA533" s="107"/>
    </row>
    <row r="534">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row>
    <row r="535">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7"/>
      <c r="AY535" s="107"/>
      <c r="AZ535" s="107"/>
      <c r="BA535" s="107"/>
    </row>
    <row r="536">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7"/>
      <c r="AY536" s="107"/>
      <c r="AZ536" s="107"/>
      <c r="BA536" s="107"/>
    </row>
    <row r="537">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7"/>
      <c r="AY537" s="107"/>
      <c r="AZ537" s="107"/>
      <c r="BA537" s="107"/>
    </row>
    <row r="538">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c r="AV538" s="107"/>
      <c r="AW538" s="107"/>
      <c r="AX538" s="107"/>
      <c r="AY538" s="107"/>
      <c r="AZ538" s="107"/>
      <c r="BA538" s="107"/>
    </row>
    <row r="539">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c r="AA539" s="107"/>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c r="AV539" s="107"/>
      <c r="AW539" s="107"/>
      <c r="AX539" s="107"/>
      <c r="AY539" s="107"/>
      <c r="AZ539" s="107"/>
      <c r="BA539" s="107"/>
    </row>
    <row r="540">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c r="AV540" s="107"/>
      <c r="AW540" s="107"/>
      <c r="AX540" s="107"/>
      <c r="AY540" s="107"/>
      <c r="AZ540" s="107"/>
      <c r="BA540" s="107"/>
    </row>
    <row r="541">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c r="AV541" s="107"/>
      <c r="AW541" s="107"/>
      <c r="AX541" s="107"/>
      <c r="AY541" s="107"/>
      <c r="AZ541" s="107"/>
      <c r="BA541" s="107"/>
    </row>
    <row r="542">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c r="AV542" s="107"/>
      <c r="AW542" s="107"/>
      <c r="AX542" s="107"/>
      <c r="AY542" s="107"/>
      <c r="AZ542" s="107"/>
      <c r="BA542" s="107"/>
    </row>
    <row r="543">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c r="AV543" s="107"/>
      <c r="AW543" s="107"/>
      <c r="AX543" s="107"/>
      <c r="AY543" s="107"/>
      <c r="AZ543" s="107"/>
      <c r="BA543" s="107"/>
    </row>
    <row r="544">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row>
    <row r="545">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c r="AV545" s="107"/>
      <c r="AW545" s="107"/>
      <c r="AX545" s="107"/>
      <c r="AY545" s="107"/>
      <c r="AZ545" s="107"/>
      <c r="BA545" s="107"/>
    </row>
    <row r="546">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c r="AV546" s="107"/>
      <c r="AW546" s="107"/>
      <c r="AX546" s="107"/>
      <c r="AY546" s="107"/>
      <c r="AZ546" s="107"/>
      <c r="BA546" s="107"/>
    </row>
    <row r="547">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c r="AY547" s="107"/>
      <c r="AZ547" s="107"/>
      <c r="BA547" s="107"/>
    </row>
    <row r="548">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row>
    <row r="549">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c r="AY549" s="107"/>
      <c r="AZ549" s="107"/>
      <c r="BA549" s="107"/>
    </row>
    <row r="550">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c r="AA550" s="107"/>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c r="AV550" s="107"/>
      <c r="AW550" s="107"/>
      <c r="AX550" s="107"/>
      <c r="AY550" s="107"/>
      <c r="AZ550" s="107"/>
      <c r="BA550" s="107"/>
    </row>
    <row r="551">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c r="AV551" s="107"/>
      <c r="AW551" s="107"/>
      <c r="AX551" s="107"/>
      <c r="AY551" s="107"/>
      <c r="AZ551" s="107"/>
      <c r="BA551" s="107"/>
    </row>
    <row r="552">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row>
    <row r="553">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c r="AV553" s="107"/>
      <c r="AW553" s="107"/>
      <c r="AX553" s="107"/>
      <c r="AY553" s="107"/>
      <c r="AZ553" s="107"/>
      <c r="BA553" s="107"/>
    </row>
    <row r="554">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row>
    <row r="555">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c r="AA555" s="107"/>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c r="AV555" s="107"/>
      <c r="AW555" s="107"/>
      <c r="AX555" s="107"/>
      <c r="AY555" s="107"/>
      <c r="AZ555" s="107"/>
      <c r="BA555" s="107"/>
    </row>
    <row r="556">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c r="AA556" s="107"/>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c r="AV556" s="107"/>
      <c r="AW556" s="107"/>
      <c r="AX556" s="107"/>
      <c r="AY556" s="107"/>
      <c r="AZ556" s="107"/>
      <c r="BA556" s="107"/>
    </row>
    <row r="557">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row>
    <row r="558">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c r="AV558" s="107"/>
      <c r="AW558" s="107"/>
      <c r="AX558" s="107"/>
      <c r="AY558" s="107"/>
      <c r="AZ558" s="107"/>
      <c r="BA558" s="107"/>
    </row>
    <row r="559">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c r="AA559" s="107"/>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c r="AV559" s="107"/>
      <c r="AW559" s="107"/>
      <c r="AX559" s="107"/>
      <c r="AY559" s="107"/>
      <c r="AZ559" s="107"/>
      <c r="BA559" s="107"/>
    </row>
    <row r="560">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c r="AJ560" s="107"/>
      <c r="AK560" s="107"/>
      <c r="AL560" s="107"/>
      <c r="AM560" s="107"/>
      <c r="AN560" s="107"/>
      <c r="AO560" s="107"/>
      <c r="AP560" s="107"/>
      <c r="AQ560" s="107"/>
      <c r="AR560" s="107"/>
      <c r="AS560" s="107"/>
      <c r="AT560" s="107"/>
      <c r="AU560" s="107"/>
      <c r="AV560" s="107"/>
      <c r="AW560" s="107"/>
      <c r="AX560" s="107"/>
      <c r="AY560" s="107"/>
      <c r="AZ560" s="107"/>
      <c r="BA560" s="107"/>
    </row>
    <row r="561">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c r="AY561" s="107"/>
      <c r="AZ561" s="107"/>
      <c r="BA561" s="107"/>
    </row>
    <row r="562">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c r="AV562" s="107"/>
      <c r="AW562" s="107"/>
      <c r="AX562" s="107"/>
      <c r="AY562" s="107"/>
      <c r="AZ562" s="107"/>
      <c r="BA562" s="107"/>
    </row>
    <row r="563">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c r="AY563" s="107"/>
      <c r="AZ563" s="107"/>
      <c r="BA563" s="107"/>
    </row>
    <row r="564">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c r="AY564" s="107"/>
      <c r="AZ564" s="107"/>
      <c r="BA564" s="107"/>
    </row>
    <row r="565">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row>
    <row r="566">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row>
    <row r="567">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c r="AV567" s="107"/>
      <c r="AW567" s="107"/>
      <c r="AX567" s="107"/>
      <c r="AY567" s="107"/>
      <c r="AZ567" s="107"/>
      <c r="BA567" s="107"/>
    </row>
    <row r="568">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c r="AY568" s="107"/>
      <c r="AZ568" s="107"/>
      <c r="BA568" s="107"/>
    </row>
    <row r="569">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c r="AV569" s="107"/>
      <c r="AW569" s="107"/>
      <c r="AX569" s="107"/>
      <c r="AY569" s="107"/>
      <c r="AZ569" s="107"/>
      <c r="BA569" s="107"/>
    </row>
    <row r="570">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7"/>
      <c r="AY570" s="107"/>
      <c r="AZ570" s="107"/>
      <c r="BA570" s="107"/>
    </row>
    <row r="571">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7"/>
      <c r="AY571" s="107"/>
      <c r="AZ571" s="107"/>
      <c r="BA571" s="107"/>
    </row>
    <row r="572">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row>
    <row r="573">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c r="AV573" s="107"/>
      <c r="AW573" s="107"/>
      <c r="AX573" s="107"/>
      <c r="AY573" s="107"/>
      <c r="AZ573" s="107"/>
      <c r="BA573" s="107"/>
    </row>
    <row r="574">
      <c r="A574" s="186"/>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c r="AV574" s="107"/>
      <c r="AW574" s="107"/>
      <c r="AX574" s="107"/>
      <c r="AY574" s="107"/>
      <c r="AZ574" s="107"/>
      <c r="BA574" s="107"/>
    </row>
    <row r="575">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c r="AV575" s="107"/>
      <c r="AW575" s="107"/>
      <c r="AX575" s="107"/>
      <c r="AY575" s="107"/>
      <c r="AZ575" s="107"/>
      <c r="BA575" s="107"/>
    </row>
    <row r="576">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c r="AV576" s="107"/>
      <c r="AW576" s="107"/>
      <c r="AX576" s="107"/>
      <c r="AY576" s="107"/>
      <c r="AZ576" s="107"/>
      <c r="BA576" s="107"/>
    </row>
    <row r="577">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c r="AV577" s="107"/>
      <c r="AW577" s="107"/>
      <c r="AX577" s="107"/>
      <c r="AY577" s="107"/>
      <c r="AZ577" s="107"/>
      <c r="BA577" s="107"/>
    </row>
    <row r="578">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c r="AV578" s="107"/>
      <c r="AW578" s="107"/>
      <c r="AX578" s="107"/>
      <c r="AY578" s="107"/>
      <c r="AZ578" s="107"/>
      <c r="BA578" s="107"/>
    </row>
    <row r="579">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c r="AV579" s="107"/>
      <c r="AW579" s="107"/>
      <c r="AX579" s="107"/>
      <c r="AY579" s="107"/>
      <c r="AZ579" s="107"/>
      <c r="BA579" s="107"/>
    </row>
    <row r="580">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c r="AY580" s="107"/>
      <c r="AZ580" s="107"/>
      <c r="BA580" s="107"/>
    </row>
    <row r="581">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c r="AV581" s="107"/>
      <c r="AW581" s="107"/>
      <c r="AX581" s="107"/>
      <c r="AY581" s="107"/>
      <c r="AZ581" s="107"/>
      <c r="BA581" s="107"/>
    </row>
    <row r="582">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c r="AY582" s="107"/>
      <c r="AZ582" s="107"/>
      <c r="BA582" s="107"/>
    </row>
    <row r="583">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c r="AY583" s="107"/>
      <c r="AZ583" s="107"/>
      <c r="BA583" s="107"/>
    </row>
    <row r="584">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c r="AA584" s="107"/>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c r="AV584" s="107"/>
      <c r="AW584" s="107"/>
      <c r="AX584" s="107"/>
      <c r="AY584" s="107"/>
      <c r="AZ584" s="107"/>
      <c r="BA584" s="107"/>
    </row>
    <row r="585">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c r="AY585" s="107"/>
      <c r="AZ585" s="107"/>
      <c r="BA585" s="107"/>
    </row>
    <row r="586">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c r="AV586" s="107"/>
      <c r="AW586" s="107"/>
      <c r="AX586" s="107"/>
      <c r="AY586" s="107"/>
      <c r="AZ586" s="107"/>
      <c r="BA586" s="107"/>
    </row>
    <row r="587">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c r="AA587" s="107"/>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c r="AV587" s="107"/>
      <c r="AW587" s="107"/>
      <c r="AX587" s="107"/>
      <c r="AY587" s="107"/>
      <c r="AZ587" s="107"/>
      <c r="BA587" s="107"/>
    </row>
    <row r="588">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c r="AA588" s="107"/>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c r="AV588" s="107"/>
      <c r="AW588" s="107"/>
      <c r="AX588" s="107"/>
      <c r="AY588" s="107"/>
      <c r="AZ588" s="107"/>
      <c r="BA588" s="107"/>
    </row>
    <row r="589">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7"/>
      <c r="AY589" s="107"/>
      <c r="AZ589" s="107"/>
      <c r="BA589" s="107"/>
    </row>
    <row r="590">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7"/>
      <c r="AY590" s="107"/>
      <c r="AZ590" s="107"/>
      <c r="BA590" s="107"/>
    </row>
    <row r="591">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7"/>
      <c r="AY591" s="107"/>
      <c r="AZ591" s="107"/>
      <c r="BA591" s="107"/>
    </row>
    <row r="592">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c r="AV592" s="107"/>
      <c r="AW592" s="107"/>
      <c r="AX592" s="107"/>
      <c r="AY592" s="107"/>
      <c r="AZ592" s="107"/>
      <c r="BA592" s="107"/>
    </row>
    <row r="593">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c r="AA593" s="107"/>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c r="AV593" s="107"/>
      <c r="AW593" s="107"/>
      <c r="AX593" s="107"/>
      <c r="AY593" s="107"/>
      <c r="AZ593" s="107"/>
      <c r="BA593" s="107"/>
    </row>
    <row r="594">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c r="AV594" s="107"/>
      <c r="AW594" s="107"/>
      <c r="AX594" s="107"/>
      <c r="AY594" s="107"/>
      <c r="AZ594" s="107"/>
      <c r="BA594" s="107"/>
    </row>
    <row r="595">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c r="AV595" s="107"/>
      <c r="AW595" s="107"/>
      <c r="AX595" s="107"/>
      <c r="AY595" s="107"/>
      <c r="AZ595" s="107"/>
      <c r="BA595" s="107"/>
    </row>
    <row r="596">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c r="AA596" s="107"/>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c r="AV596" s="107"/>
      <c r="AW596" s="107"/>
      <c r="AX596" s="107"/>
      <c r="AY596" s="107"/>
      <c r="AZ596" s="107"/>
      <c r="BA596" s="107"/>
    </row>
    <row r="597">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c r="AA597" s="107"/>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c r="AV597" s="107"/>
      <c r="AW597" s="107"/>
      <c r="AX597" s="107"/>
      <c r="AY597" s="107"/>
      <c r="AZ597" s="107"/>
      <c r="BA597" s="107"/>
    </row>
    <row r="598">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c r="AV598" s="107"/>
      <c r="AW598" s="107"/>
      <c r="AX598" s="107"/>
      <c r="AY598" s="107"/>
      <c r="AZ598" s="107"/>
      <c r="BA598" s="107"/>
    </row>
    <row r="599">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c r="AV599" s="107"/>
      <c r="AW599" s="107"/>
      <c r="AX599" s="107"/>
      <c r="AY599" s="107"/>
      <c r="AZ599" s="107"/>
      <c r="BA599" s="107"/>
    </row>
    <row r="600">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c r="AV600" s="107"/>
      <c r="AW600" s="107"/>
      <c r="AX600" s="107"/>
      <c r="AY600" s="107"/>
      <c r="AZ600" s="107"/>
      <c r="BA600" s="107"/>
    </row>
    <row r="601">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107"/>
      <c r="AZ601" s="107"/>
      <c r="BA601" s="107"/>
    </row>
    <row r="602">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c r="AA602" s="107"/>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c r="AV602" s="107"/>
      <c r="AW602" s="107"/>
      <c r="AX602" s="107"/>
      <c r="AY602" s="107"/>
      <c r="AZ602" s="107"/>
      <c r="BA602" s="107"/>
    </row>
    <row r="603">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c r="AA603" s="107"/>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c r="AV603" s="107"/>
      <c r="AW603" s="107"/>
      <c r="AX603" s="107"/>
      <c r="AY603" s="107"/>
      <c r="AZ603" s="107"/>
      <c r="BA603" s="107"/>
    </row>
    <row r="604">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c r="AV604" s="107"/>
      <c r="AW604" s="107"/>
      <c r="AX604" s="107"/>
      <c r="AY604" s="107"/>
      <c r="AZ604" s="107"/>
      <c r="BA604" s="107"/>
    </row>
    <row r="605">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c r="AV605" s="107"/>
      <c r="AW605" s="107"/>
      <c r="AX605" s="107"/>
      <c r="AY605" s="107"/>
      <c r="AZ605" s="107"/>
      <c r="BA605" s="107"/>
    </row>
    <row r="606">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c r="AV606" s="107"/>
      <c r="AW606" s="107"/>
      <c r="AX606" s="107"/>
      <c r="AY606" s="107"/>
      <c r="AZ606" s="107"/>
      <c r="BA606" s="107"/>
    </row>
    <row r="607">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c r="AV607" s="107"/>
      <c r="AW607" s="107"/>
      <c r="AX607" s="107"/>
      <c r="AY607" s="107"/>
      <c r="AZ607" s="107"/>
      <c r="BA607" s="107"/>
    </row>
    <row r="608">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c r="AV608" s="107"/>
      <c r="AW608" s="107"/>
      <c r="AX608" s="107"/>
      <c r="AY608" s="107"/>
      <c r="AZ608" s="107"/>
      <c r="BA608" s="107"/>
    </row>
    <row r="609">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c r="AA609" s="107"/>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c r="AV609" s="107"/>
      <c r="AW609" s="107"/>
      <c r="AX609" s="107"/>
      <c r="AY609" s="107"/>
      <c r="AZ609" s="107"/>
      <c r="BA609" s="107"/>
    </row>
    <row r="610">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c r="AV610" s="107"/>
      <c r="AW610" s="107"/>
      <c r="AX610" s="107"/>
      <c r="AY610" s="107"/>
      <c r="AZ610" s="107"/>
      <c r="BA610" s="107"/>
    </row>
    <row r="611">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c r="AV611" s="107"/>
      <c r="AW611" s="107"/>
      <c r="AX611" s="107"/>
      <c r="AY611" s="107"/>
      <c r="AZ611" s="107"/>
      <c r="BA611" s="107"/>
    </row>
    <row r="612">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c r="AV612" s="107"/>
      <c r="AW612" s="107"/>
      <c r="AX612" s="107"/>
      <c r="AY612" s="107"/>
      <c r="AZ612" s="107"/>
      <c r="BA612" s="107"/>
    </row>
    <row r="613">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c r="AV613" s="107"/>
      <c r="AW613" s="107"/>
      <c r="AX613" s="107"/>
      <c r="AY613" s="107"/>
      <c r="AZ613" s="107"/>
      <c r="BA613" s="107"/>
    </row>
    <row r="614">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c r="AV614" s="107"/>
      <c r="AW614" s="107"/>
      <c r="AX614" s="107"/>
      <c r="AY614" s="107"/>
      <c r="AZ614" s="107"/>
      <c r="BA614" s="107"/>
    </row>
    <row r="615">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c r="AA615" s="107"/>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c r="AV615" s="107"/>
      <c r="AW615" s="107"/>
      <c r="AX615" s="107"/>
      <c r="AY615" s="107"/>
      <c r="AZ615" s="107"/>
      <c r="BA615" s="107"/>
    </row>
    <row r="616">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c r="AV616" s="107"/>
      <c r="AW616" s="107"/>
      <c r="AX616" s="107"/>
      <c r="AY616" s="107"/>
      <c r="AZ616" s="107"/>
      <c r="BA616" s="107"/>
    </row>
    <row r="617">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c r="AV617" s="107"/>
      <c r="AW617" s="107"/>
      <c r="AX617" s="107"/>
      <c r="AY617" s="107"/>
      <c r="AZ617" s="107"/>
      <c r="BA617" s="107"/>
    </row>
    <row r="618">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c r="AV618" s="107"/>
      <c r="AW618" s="107"/>
      <c r="AX618" s="107"/>
      <c r="AY618" s="107"/>
      <c r="AZ618" s="107"/>
      <c r="BA618" s="107"/>
    </row>
    <row r="619">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c r="AV619" s="107"/>
      <c r="AW619" s="107"/>
      <c r="AX619" s="107"/>
      <c r="AY619" s="107"/>
      <c r="AZ619" s="107"/>
      <c r="BA619" s="107"/>
    </row>
    <row r="620">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c r="AV620" s="107"/>
      <c r="AW620" s="107"/>
      <c r="AX620" s="107"/>
      <c r="AY620" s="107"/>
      <c r="AZ620" s="107"/>
      <c r="BA620" s="107"/>
    </row>
    <row r="621">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c r="AV621" s="107"/>
      <c r="AW621" s="107"/>
      <c r="AX621" s="107"/>
      <c r="AY621" s="107"/>
      <c r="AZ621" s="107"/>
      <c r="BA621" s="107"/>
    </row>
    <row r="622">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row>
    <row r="623">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c r="AV623" s="107"/>
      <c r="AW623" s="107"/>
      <c r="AX623" s="107"/>
      <c r="AY623" s="107"/>
      <c r="AZ623" s="107"/>
      <c r="BA623" s="107"/>
    </row>
    <row r="624">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7"/>
      <c r="AY624" s="107"/>
      <c r="AZ624" s="107"/>
      <c r="BA624" s="107"/>
    </row>
    <row r="625">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7"/>
      <c r="AY625" s="107"/>
      <c r="AZ625" s="107"/>
      <c r="BA625" s="107"/>
    </row>
    <row r="626">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row>
    <row r="627">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c r="AV627" s="107"/>
      <c r="AW627" s="107"/>
      <c r="AX627" s="107"/>
      <c r="AY627" s="107"/>
      <c r="AZ627" s="107"/>
      <c r="BA627" s="107"/>
    </row>
    <row r="628">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c r="AV628" s="107"/>
      <c r="AW628" s="107"/>
      <c r="AX628" s="107"/>
      <c r="AY628" s="107"/>
      <c r="AZ628" s="107"/>
      <c r="BA628" s="107"/>
    </row>
    <row r="629">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c r="AV629" s="107"/>
      <c r="AW629" s="107"/>
      <c r="AX629" s="107"/>
      <c r="AY629" s="107"/>
      <c r="AZ629" s="107"/>
      <c r="BA629" s="107"/>
    </row>
    <row r="630">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c r="AV630" s="107"/>
      <c r="AW630" s="107"/>
      <c r="AX630" s="107"/>
      <c r="AY630" s="107"/>
      <c r="AZ630" s="107"/>
      <c r="BA630" s="107"/>
    </row>
    <row r="631">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c r="AV631" s="107"/>
      <c r="AW631" s="107"/>
      <c r="AX631" s="107"/>
      <c r="AY631" s="107"/>
      <c r="AZ631" s="107"/>
      <c r="BA631" s="107"/>
    </row>
    <row r="632">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c r="AV632" s="107"/>
      <c r="AW632" s="107"/>
      <c r="AX632" s="107"/>
      <c r="AY632" s="107"/>
      <c r="AZ632" s="107"/>
      <c r="BA632" s="107"/>
    </row>
    <row r="633">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c r="AV633" s="107"/>
      <c r="AW633" s="107"/>
      <c r="AX633" s="107"/>
      <c r="AY633" s="107"/>
      <c r="AZ633" s="107"/>
      <c r="BA633" s="107"/>
    </row>
    <row r="634">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c r="AJ634" s="107"/>
      <c r="AK634" s="107"/>
      <c r="AL634" s="107"/>
      <c r="AM634" s="107"/>
      <c r="AN634" s="107"/>
      <c r="AO634" s="107"/>
      <c r="AP634" s="107"/>
      <c r="AQ634" s="107"/>
      <c r="AR634" s="107"/>
      <c r="AS634" s="107"/>
      <c r="AT634" s="107"/>
      <c r="AU634" s="107"/>
      <c r="AV634" s="107"/>
      <c r="AW634" s="107"/>
      <c r="AX634" s="107"/>
      <c r="AY634" s="107"/>
      <c r="AZ634" s="107"/>
      <c r="BA634" s="107"/>
    </row>
    <row r="635">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c r="AV635" s="107"/>
      <c r="AW635" s="107"/>
      <c r="AX635" s="107"/>
      <c r="AY635" s="107"/>
      <c r="AZ635" s="107"/>
      <c r="BA635" s="107"/>
    </row>
    <row r="636">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c r="AV636" s="107"/>
      <c r="AW636" s="107"/>
      <c r="AX636" s="107"/>
      <c r="AY636" s="107"/>
      <c r="AZ636" s="107"/>
      <c r="BA636" s="107"/>
    </row>
    <row r="637">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c r="AV637" s="107"/>
      <c r="AW637" s="107"/>
      <c r="AX637" s="107"/>
      <c r="AY637" s="107"/>
      <c r="AZ637" s="107"/>
      <c r="BA637" s="107"/>
    </row>
    <row r="638">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c r="AG638" s="107"/>
      <c r="AH638" s="107"/>
      <c r="AI638" s="107"/>
      <c r="AJ638" s="107"/>
      <c r="AK638" s="107"/>
      <c r="AL638" s="107"/>
      <c r="AM638" s="107"/>
      <c r="AN638" s="107"/>
      <c r="AO638" s="107"/>
      <c r="AP638" s="107"/>
      <c r="AQ638" s="107"/>
      <c r="AR638" s="107"/>
      <c r="AS638" s="107"/>
      <c r="AT638" s="107"/>
      <c r="AU638" s="107"/>
      <c r="AV638" s="107"/>
      <c r="AW638" s="107"/>
      <c r="AX638" s="107"/>
      <c r="AY638" s="107"/>
      <c r="AZ638" s="107"/>
      <c r="BA638" s="107"/>
    </row>
    <row r="639">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c r="AV639" s="107"/>
      <c r="AW639" s="107"/>
      <c r="AX639" s="107"/>
      <c r="AY639" s="107"/>
      <c r="AZ639" s="107"/>
      <c r="BA639" s="107"/>
    </row>
    <row r="640">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c r="AV640" s="107"/>
      <c r="AW640" s="107"/>
      <c r="AX640" s="107"/>
      <c r="AY640" s="107"/>
      <c r="AZ640" s="107"/>
      <c r="BA640" s="107"/>
    </row>
    <row r="641">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c r="AV641" s="107"/>
      <c r="AW641" s="107"/>
      <c r="AX641" s="107"/>
      <c r="AY641" s="107"/>
      <c r="AZ641" s="107"/>
      <c r="BA641" s="107"/>
    </row>
    <row r="642">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c r="AV642" s="107"/>
      <c r="AW642" s="107"/>
      <c r="AX642" s="107"/>
      <c r="AY642" s="107"/>
      <c r="AZ642" s="107"/>
      <c r="BA642" s="107"/>
    </row>
    <row r="643">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7"/>
      <c r="AY643" s="107"/>
      <c r="AZ643" s="107"/>
      <c r="BA643" s="107"/>
    </row>
    <row r="644">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7"/>
      <c r="AY644" s="107"/>
      <c r="AZ644" s="107"/>
      <c r="BA644" s="107"/>
    </row>
    <row r="645">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c r="AY645" s="107"/>
      <c r="AZ645" s="107"/>
      <c r="BA645" s="107"/>
    </row>
    <row r="646">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c r="AV646" s="107"/>
      <c r="AW646" s="107"/>
      <c r="AX646" s="107"/>
      <c r="AY646" s="107"/>
      <c r="AZ646" s="107"/>
      <c r="BA646" s="107"/>
    </row>
    <row r="647">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c r="AY647" s="107"/>
      <c r="AZ647" s="107"/>
      <c r="BA647" s="107"/>
    </row>
    <row r="648">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c r="AG648" s="107"/>
      <c r="AH648" s="107"/>
      <c r="AI648" s="107"/>
      <c r="AJ648" s="107"/>
      <c r="AK648" s="107"/>
      <c r="AL648" s="107"/>
      <c r="AM648" s="107"/>
      <c r="AN648" s="107"/>
      <c r="AO648" s="107"/>
      <c r="AP648" s="107"/>
      <c r="AQ648" s="107"/>
      <c r="AR648" s="107"/>
      <c r="AS648" s="107"/>
      <c r="AT648" s="107"/>
      <c r="AU648" s="107"/>
      <c r="AV648" s="107"/>
      <c r="AW648" s="107"/>
      <c r="AX648" s="107"/>
      <c r="AY648" s="107"/>
      <c r="AZ648" s="107"/>
      <c r="BA648" s="107"/>
    </row>
    <row r="649">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c r="AY649" s="107"/>
      <c r="AZ649" s="107"/>
      <c r="BA649" s="107"/>
    </row>
    <row r="650">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c r="AY650" s="107"/>
      <c r="AZ650" s="107"/>
      <c r="BA650" s="107"/>
    </row>
    <row r="651">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c r="AY651" s="107"/>
      <c r="AZ651" s="107"/>
      <c r="BA651" s="107"/>
    </row>
    <row r="652">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c r="AY652" s="107"/>
      <c r="AZ652" s="107"/>
      <c r="BA652" s="107"/>
    </row>
    <row r="653">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c r="AY653" s="107"/>
      <c r="AZ653" s="107"/>
      <c r="BA653" s="107"/>
    </row>
    <row r="654">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c r="AY654" s="107"/>
      <c r="AZ654" s="107"/>
      <c r="BA654" s="107"/>
    </row>
    <row r="655">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c r="AY655" s="107"/>
      <c r="AZ655" s="107"/>
      <c r="BA655" s="107"/>
    </row>
    <row r="656">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c r="AY656" s="107"/>
      <c r="AZ656" s="107"/>
      <c r="BA656" s="107"/>
    </row>
    <row r="657">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c r="AY657" s="107"/>
      <c r="AZ657" s="107"/>
      <c r="BA657" s="107"/>
    </row>
    <row r="658">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c r="AY658" s="107"/>
      <c r="AZ658" s="107"/>
      <c r="BA658" s="107"/>
    </row>
    <row r="659">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row>
    <row r="660">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row>
    <row r="661">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row>
    <row r="662">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row>
    <row r="663">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row>
    <row r="664">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row>
    <row r="665">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row>
    <row r="666">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row>
    <row r="667">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row>
    <row r="668">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c r="AY668" s="107"/>
      <c r="AZ668" s="107"/>
      <c r="BA668" s="107"/>
    </row>
    <row r="669">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c r="AY669" s="107"/>
      <c r="AZ669" s="107"/>
      <c r="BA669" s="107"/>
    </row>
    <row r="670">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row>
    <row r="671">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row>
    <row r="672">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c r="AY672" s="107"/>
      <c r="AZ672" s="107"/>
      <c r="BA672" s="107"/>
    </row>
    <row r="673">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c r="AY673" s="107"/>
      <c r="AZ673" s="107"/>
      <c r="BA673" s="107"/>
    </row>
    <row r="674">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c r="AY674" s="107"/>
      <c r="AZ674" s="107"/>
      <c r="BA674" s="107"/>
    </row>
    <row r="675">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c r="AY675" s="107"/>
      <c r="AZ675" s="107"/>
      <c r="BA675" s="107"/>
    </row>
    <row r="676">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c r="AY676" s="107"/>
      <c r="AZ676" s="107"/>
      <c r="BA676" s="107"/>
    </row>
    <row r="677">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c r="AY677" s="107"/>
      <c r="AZ677" s="107"/>
      <c r="BA677" s="107"/>
    </row>
    <row r="678">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c r="AY678" s="107"/>
      <c r="AZ678" s="107"/>
      <c r="BA678" s="107"/>
    </row>
    <row r="679">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c r="AY679" s="107"/>
      <c r="AZ679" s="107"/>
      <c r="BA679" s="107"/>
    </row>
    <row r="680">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c r="AY680" s="107"/>
      <c r="AZ680" s="107"/>
      <c r="BA680" s="107"/>
    </row>
    <row r="681">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c r="AY681" s="107"/>
      <c r="AZ681" s="107"/>
      <c r="BA681" s="107"/>
    </row>
    <row r="682">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c r="AY682" s="107"/>
      <c r="AZ682" s="107"/>
      <c r="BA682" s="107"/>
    </row>
    <row r="683">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c r="AY683" s="107"/>
      <c r="AZ683" s="107"/>
      <c r="BA683" s="107"/>
    </row>
    <row r="684">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c r="AY684" s="107"/>
      <c r="AZ684" s="107"/>
      <c r="BA684" s="107"/>
    </row>
    <row r="685">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c r="AY685" s="107"/>
      <c r="AZ685" s="107"/>
      <c r="BA685" s="107"/>
    </row>
    <row r="686">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c r="AV686" s="107"/>
      <c r="AW686" s="107"/>
      <c r="AX686" s="107"/>
      <c r="AY686" s="107"/>
      <c r="AZ686" s="107"/>
      <c r="BA686" s="107"/>
    </row>
    <row r="687">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c r="AV687" s="107"/>
      <c r="AW687" s="107"/>
      <c r="AX687" s="107"/>
      <c r="AY687" s="107"/>
      <c r="AZ687" s="107"/>
      <c r="BA687" s="107"/>
    </row>
    <row r="688">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c r="AV688" s="107"/>
      <c r="AW688" s="107"/>
      <c r="AX688" s="107"/>
      <c r="AY688" s="107"/>
      <c r="AZ688" s="107"/>
      <c r="BA688" s="107"/>
    </row>
    <row r="689">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c r="AV689" s="107"/>
      <c r="AW689" s="107"/>
      <c r="AX689" s="107"/>
      <c r="AY689" s="107"/>
      <c r="AZ689" s="107"/>
      <c r="BA689" s="107"/>
    </row>
    <row r="690">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c r="AV690" s="107"/>
      <c r="AW690" s="107"/>
      <c r="AX690" s="107"/>
      <c r="AY690" s="107"/>
      <c r="AZ690" s="107"/>
      <c r="BA690" s="107"/>
    </row>
    <row r="691">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c r="AV691" s="107"/>
      <c r="AW691" s="107"/>
      <c r="AX691" s="107"/>
      <c r="AY691" s="107"/>
      <c r="AZ691" s="107"/>
      <c r="BA691" s="107"/>
    </row>
    <row r="692">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c r="AV692" s="107"/>
      <c r="AW692" s="107"/>
      <c r="AX692" s="107"/>
      <c r="AY692" s="107"/>
      <c r="AZ692" s="107"/>
      <c r="BA692" s="107"/>
    </row>
    <row r="693">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c r="AV693" s="107"/>
      <c r="AW693" s="107"/>
      <c r="AX693" s="107"/>
      <c r="AY693" s="107"/>
      <c r="AZ693" s="107"/>
      <c r="BA693" s="107"/>
    </row>
    <row r="694">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c r="AV694" s="107"/>
      <c r="AW694" s="107"/>
      <c r="AX694" s="107"/>
      <c r="AY694" s="107"/>
      <c r="AZ694" s="107"/>
      <c r="BA694" s="107"/>
    </row>
    <row r="695">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c r="AV695" s="107"/>
      <c r="AW695" s="107"/>
      <c r="AX695" s="107"/>
      <c r="AY695" s="107"/>
      <c r="AZ695" s="107"/>
      <c r="BA695" s="107"/>
    </row>
    <row r="696">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c r="AV696" s="107"/>
      <c r="AW696" s="107"/>
      <c r="AX696" s="107"/>
      <c r="AY696" s="107"/>
      <c r="AZ696" s="107"/>
      <c r="BA696" s="107"/>
    </row>
    <row r="697">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7"/>
      <c r="AY697" s="107"/>
      <c r="AZ697" s="107"/>
      <c r="BA697" s="107"/>
    </row>
    <row r="698">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7"/>
      <c r="AY698" s="107"/>
      <c r="AZ698" s="107"/>
      <c r="BA698" s="107"/>
    </row>
    <row r="699">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07"/>
      <c r="AY699" s="107"/>
      <c r="AZ699" s="107"/>
      <c r="BA699" s="107"/>
    </row>
    <row r="700">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c r="AV700" s="107"/>
      <c r="AW700" s="107"/>
      <c r="AX700" s="107"/>
      <c r="AY700" s="107"/>
      <c r="AZ700" s="107"/>
      <c r="BA700" s="107"/>
    </row>
    <row r="701">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c r="AV701" s="107"/>
      <c r="AW701" s="107"/>
      <c r="AX701" s="107"/>
      <c r="AY701" s="107"/>
      <c r="AZ701" s="107"/>
      <c r="BA701" s="107"/>
    </row>
    <row r="702">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c r="AV702" s="107"/>
      <c r="AW702" s="107"/>
      <c r="AX702" s="107"/>
      <c r="AY702" s="107"/>
      <c r="AZ702" s="107"/>
      <c r="BA702" s="107"/>
    </row>
    <row r="703">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c r="AV703" s="107"/>
      <c r="AW703" s="107"/>
      <c r="AX703" s="107"/>
      <c r="AY703" s="107"/>
      <c r="AZ703" s="107"/>
      <c r="BA703" s="107"/>
    </row>
    <row r="704">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c r="AV704" s="107"/>
      <c r="AW704" s="107"/>
      <c r="AX704" s="107"/>
      <c r="AY704" s="107"/>
      <c r="AZ704" s="107"/>
      <c r="BA704" s="107"/>
    </row>
    <row r="705">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c r="AV705" s="107"/>
      <c r="AW705" s="107"/>
      <c r="AX705" s="107"/>
      <c r="AY705" s="107"/>
      <c r="AZ705" s="107"/>
      <c r="BA705" s="107"/>
    </row>
    <row r="706">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c r="AI706" s="107"/>
      <c r="AJ706" s="107"/>
      <c r="AK706" s="107"/>
      <c r="AL706" s="107"/>
      <c r="AM706" s="107"/>
      <c r="AN706" s="107"/>
      <c r="AO706" s="107"/>
      <c r="AP706" s="107"/>
      <c r="AQ706" s="107"/>
      <c r="AR706" s="107"/>
      <c r="AS706" s="107"/>
      <c r="AT706" s="107"/>
      <c r="AU706" s="107"/>
      <c r="AV706" s="107"/>
      <c r="AW706" s="107"/>
      <c r="AX706" s="107"/>
      <c r="AY706" s="107"/>
      <c r="AZ706" s="107"/>
      <c r="BA706" s="107"/>
    </row>
    <row r="707">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c r="AV707" s="107"/>
      <c r="AW707" s="107"/>
      <c r="AX707" s="107"/>
      <c r="AY707" s="107"/>
      <c r="AZ707" s="107"/>
      <c r="BA707" s="107"/>
    </row>
    <row r="708">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c r="AV708" s="107"/>
      <c r="AW708" s="107"/>
      <c r="AX708" s="107"/>
      <c r="AY708" s="107"/>
      <c r="AZ708" s="107"/>
      <c r="BA708" s="107"/>
    </row>
    <row r="709">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c r="AV709" s="107"/>
      <c r="AW709" s="107"/>
      <c r="AX709" s="107"/>
      <c r="AY709" s="107"/>
      <c r="AZ709" s="107"/>
      <c r="BA709" s="107"/>
    </row>
    <row r="710">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c r="AS710" s="107"/>
      <c r="AT710" s="107"/>
      <c r="AU710" s="107"/>
      <c r="AV710" s="107"/>
      <c r="AW710" s="107"/>
      <c r="AX710" s="107"/>
      <c r="AY710" s="107"/>
      <c r="AZ710" s="107"/>
      <c r="BA710" s="107"/>
    </row>
    <row r="711">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c r="AV711" s="107"/>
      <c r="AW711" s="107"/>
      <c r="AX711" s="107"/>
      <c r="AY711" s="107"/>
      <c r="AZ711" s="107"/>
      <c r="BA711" s="107"/>
    </row>
    <row r="712">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c r="AV712" s="107"/>
      <c r="AW712" s="107"/>
      <c r="AX712" s="107"/>
      <c r="AY712" s="107"/>
      <c r="AZ712" s="107"/>
      <c r="BA712" s="107"/>
    </row>
    <row r="713">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c r="AS713" s="107"/>
      <c r="AT713" s="107"/>
      <c r="AU713" s="107"/>
      <c r="AV713" s="107"/>
      <c r="AW713" s="107"/>
      <c r="AX713" s="107"/>
      <c r="AY713" s="107"/>
      <c r="AZ713" s="107"/>
      <c r="BA713" s="107"/>
    </row>
    <row r="714">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c r="AS714" s="107"/>
      <c r="AT714" s="107"/>
      <c r="AU714" s="107"/>
      <c r="AV714" s="107"/>
      <c r="AW714" s="107"/>
      <c r="AX714" s="107"/>
      <c r="AY714" s="107"/>
      <c r="AZ714" s="107"/>
      <c r="BA714" s="107"/>
    </row>
    <row r="715">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c r="AS715" s="107"/>
      <c r="AT715" s="107"/>
      <c r="AU715" s="107"/>
      <c r="AV715" s="107"/>
      <c r="AW715" s="107"/>
      <c r="AX715" s="107"/>
      <c r="AY715" s="107"/>
      <c r="AZ715" s="107"/>
      <c r="BA715" s="107"/>
    </row>
    <row r="716">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c r="AS716" s="107"/>
      <c r="AT716" s="107"/>
      <c r="AU716" s="107"/>
      <c r="AV716" s="107"/>
      <c r="AW716" s="107"/>
      <c r="AX716" s="107"/>
      <c r="AY716" s="107"/>
      <c r="AZ716" s="107"/>
      <c r="BA716" s="107"/>
    </row>
    <row r="717">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c r="AV717" s="107"/>
      <c r="AW717" s="107"/>
      <c r="AX717" s="107"/>
      <c r="AY717" s="107"/>
      <c r="AZ717" s="107"/>
      <c r="BA717" s="107"/>
    </row>
    <row r="718">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c r="AV718" s="107"/>
      <c r="AW718" s="107"/>
      <c r="AX718" s="107"/>
      <c r="AY718" s="107"/>
      <c r="AZ718" s="107"/>
      <c r="BA718" s="107"/>
    </row>
    <row r="719">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c r="AV719" s="107"/>
      <c r="AW719" s="107"/>
      <c r="AX719" s="107"/>
      <c r="AY719" s="107"/>
      <c r="AZ719" s="107"/>
      <c r="BA719" s="107"/>
    </row>
    <row r="720">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c r="AV720" s="107"/>
      <c r="AW720" s="107"/>
      <c r="AX720" s="107"/>
      <c r="AY720" s="107"/>
      <c r="AZ720" s="107"/>
      <c r="BA720" s="107"/>
    </row>
    <row r="721">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c r="AA721" s="107"/>
      <c r="AB721" s="107"/>
      <c r="AC721" s="107"/>
      <c r="AD721" s="107"/>
      <c r="AE721" s="107"/>
      <c r="AF721" s="107"/>
      <c r="AG721" s="107"/>
      <c r="AH721" s="107"/>
      <c r="AI721" s="107"/>
      <c r="AJ721" s="107"/>
      <c r="AK721" s="107"/>
      <c r="AL721" s="107"/>
      <c r="AM721" s="107"/>
      <c r="AN721" s="107"/>
      <c r="AO721" s="107"/>
      <c r="AP721" s="107"/>
      <c r="AQ721" s="107"/>
      <c r="AR721" s="107"/>
      <c r="AS721" s="107"/>
      <c r="AT721" s="107"/>
      <c r="AU721" s="107"/>
      <c r="AV721" s="107"/>
      <c r="AW721" s="107"/>
      <c r="AX721" s="107"/>
      <c r="AY721" s="107"/>
      <c r="AZ721" s="107"/>
      <c r="BA721" s="107"/>
    </row>
    <row r="722">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c r="AA722" s="107"/>
      <c r="AB722" s="107"/>
      <c r="AC722" s="107"/>
      <c r="AD722" s="107"/>
      <c r="AE722" s="107"/>
      <c r="AF722" s="107"/>
      <c r="AG722" s="107"/>
      <c r="AH722" s="107"/>
      <c r="AI722" s="107"/>
      <c r="AJ722" s="107"/>
      <c r="AK722" s="107"/>
      <c r="AL722" s="107"/>
      <c r="AM722" s="107"/>
      <c r="AN722" s="107"/>
      <c r="AO722" s="107"/>
      <c r="AP722" s="107"/>
      <c r="AQ722" s="107"/>
      <c r="AR722" s="107"/>
      <c r="AS722" s="107"/>
      <c r="AT722" s="107"/>
      <c r="AU722" s="107"/>
      <c r="AV722" s="107"/>
      <c r="AW722" s="107"/>
      <c r="AX722" s="107"/>
      <c r="AY722" s="107"/>
      <c r="AZ722" s="107"/>
      <c r="BA722" s="107"/>
    </row>
    <row r="723">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c r="AA723" s="107"/>
      <c r="AB723" s="107"/>
      <c r="AC723" s="107"/>
      <c r="AD723" s="107"/>
      <c r="AE723" s="107"/>
      <c r="AF723" s="107"/>
      <c r="AG723" s="107"/>
      <c r="AH723" s="107"/>
      <c r="AI723" s="107"/>
      <c r="AJ723" s="107"/>
      <c r="AK723" s="107"/>
      <c r="AL723" s="107"/>
      <c r="AM723" s="107"/>
      <c r="AN723" s="107"/>
      <c r="AO723" s="107"/>
      <c r="AP723" s="107"/>
      <c r="AQ723" s="107"/>
      <c r="AR723" s="107"/>
      <c r="AS723" s="107"/>
      <c r="AT723" s="107"/>
      <c r="AU723" s="107"/>
      <c r="AV723" s="107"/>
      <c r="AW723" s="107"/>
      <c r="AX723" s="107"/>
      <c r="AY723" s="107"/>
      <c r="AZ723" s="107"/>
      <c r="BA723" s="107"/>
    </row>
    <row r="724">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c r="AA724" s="107"/>
      <c r="AB724" s="107"/>
      <c r="AC724" s="107"/>
      <c r="AD724" s="107"/>
      <c r="AE724" s="107"/>
      <c r="AF724" s="107"/>
      <c r="AG724" s="107"/>
      <c r="AH724" s="107"/>
      <c r="AI724" s="107"/>
      <c r="AJ724" s="107"/>
      <c r="AK724" s="107"/>
      <c r="AL724" s="107"/>
      <c r="AM724" s="107"/>
      <c r="AN724" s="107"/>
      <c r="AO724" s="107"/>
      <c r="AP724" s="107"/>
      <c r="AQ724" s="107"/>
      <c r="AR724" s="107"/>
      <c r="AS724" s="107"/>
      <c r="AT724" s="107"/>
      <c r="AU724" s="107"/>
      <c r="AV724" s="107"/>
      <c r="AW724" s="107"/>
      <c r="AX724" s="107"/>
      <c r="AY724" s="107"/>
      <c r="AZ724" s="107"/>
      <c r="BA724" s="107"/>
    </row>
    <row r="725">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
      <c r="AS725" s="107"/>
      <c r="AT725" s="107"/>
      <c r="AU725" s="107"/>
      <c r="AV725" s="107"/>
      <c r="AW725" s="107"/>
      <c r="AX725" s="107"/>
      <c r="AY725" s="107"/>
      <c r="AZ725" s="107"/>
      <c r="BA725" s="107"/>
    </row>
    <row r="726">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7"/>
      <c r="AY726" s="107"/>
      <c r="AZ726" s="107"/>
      <c r="BA726" s="107"/>
    </row>
    <row r="727">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c r="AV727" s="107"/>
      <c r="AW727" s="107"/>
      <c r="AX727" s="107"/>
      <c r="AY727" s="107"/>
      <c r="AZ727" s="107"/>
      <c r="BA727" s="107"/>
    </row>
    <row r="728">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c r="AG728" s="107"/>
      <c r="AH728" s="107"/>
      <c r="AI728" s="107"/>
      <c r="AJ728" s="107"/>
      <c r="AK728" s="107"/>
      <c r="AL728" s="107"/>
      <c r="AM728" s="107"/>
      <c r="AN728" s="107"/>
      <c r="AO728" s="107"/>
      <c r="AP728" s="107"/>
      <c r="AQ728" s="107"/>
      <c r="AR728" s="107"/>
      <c r="AS728" s="107"/>
      <c r="AT728" s="107"/>
      <c r="AU728" s="107"/>
      <c r="AV728" s="107"/>
      <c r="AW728" s="107"/>
      <c r="AX728" s="107"/>
      <c r="AY728" s="107"/>
      <c r="AZ728" s="107"/>
      <c r="BA728" s="107"/>
    </row>
    <row r="729">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c r="AA729" s="107"/>
      <c r="AB729" s="107"/>
      <c r="AC729" s="107"/>
      <c r="AD729" s="107"/>
      <c r="AE729" s="107"/>
      <c r="AF729" s="107"/>
      <c r="AG729" s="107"/>
      <c r="AH729" s="107"/>
      <c r="AI729" s="107"/>
      <c r="AJ729" s="107"/>
      <c r="AK729" s="107"/>
      <c r="AL729" s="107"/>
      <c r="AM729" s="107"/>
      <c r="AN729" s="107"/>
      <c r="AO729" s="107"/>
      <c r="AP729" s="107"/>
      <c r="AQ729" s="107"/>
      <c r="AR729" s="107"/>
      <c r="AS729" s="107"/>
      <c r="AT729" s="107"/>
      <c r="AU729" s="107"/>
      <c r="AV729" s="107"/>
      <c r="AW729" s="107"/>
      <c r="AX729" s="107"/>
      <c r="AY729" s="107"/>
      <c r="AZ729" s="107"/>
      <c r="BA729" s="107"/>
    </row>
    <row r="730">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c r="AA730" s="107"/>
      <c r="AB730" s="107"/>
      <c r="AC730" s="107"/>
      <c r="AD730" s="107"/>
      <c r="AE730" s="107"/>
      <c r="AF730" s="107"/>
      <c r="AG730" s="107"/>
      <c r="AH730" s="107"/>
      <c r="AI730" s="107"/>
      <c r="AJ730" s="107"/>
      <c r="AK730" s="107"/>
      <c r="AL730" s="107"/>
      <c r="AM730" s="107"/>
      <c r="AN730" s="107"/>
      <c r="AO730" s="107"/>
      <c r="AP730" s="107"/>
      <c r="AQ730" s="107"/>
      <c r="AR730" s="107"/>
      <c r="AS730" s="107"/>
      <c r="AT730" s="107"/>
      <c r="AU730" s="107"/>
      <c r="AV730" s="107"/>
      <c r="AW730" s="107"/>
      <c r="AX730" s="107"/>
      <c r="AY730" s="107"/>
      <c r="AZ730" s="107"/>
      <c r="BA730" s="107"/>
    </row>
    <row r="731">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c r="AA731" s="107"/>
      <c r="AB731" s="107"/>
      <c r="AC731" s="107"/>
      <c r="AD731" s="107"/>
      <c r="AE731" s="107"/>
      <c r="AF731" s="107"/>
      <c r="AG731" s="107"/>
      <c r="AH731" s="107"/>
      <c r="AI731" s="107"/>
      <c r="AJ731" s="107"/>
      <c r="AK731" s="107"/>
      <c r="AL731" s="107"/>
      <c r="AM731" s="107"/>
      <c r="AN731" s="107"/>
      <c r="AO731" s="107"/>
      <c r="AP731" s="107"/>
      <c r="AQ731" s="107"/>
      <c r="AR731" s="107"/>
      <c r="AS731" s="107"/>
      <c r="AT731" s="107"/>
      <c r="AU731" s="107"/>
      <c r="AV731" s="107"/>
      <c r="AW731" s="107"/>
      <c r="AX731" s="107"/>
      <c r="AY731" s="107"/>
      <c r="AZ731" s="107"/>
      <c r="BA731" s="107"/>
    </row>
    <row r="732">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c r="AA732" s="107"/>
      <c r="AB732" s="107"/>
      <c r="AC732" s="107"/>
      <c r="AD732" s="107"/>
      <c r="AE732" s="107"/>
      <c r="AF732" s="107"/>
      <c r="AG732" s="107"/>
      <c r="AH732" s="107"/>
      <c r="AI732" s="107"/>
      <c r="AJ732" s="107"/>
      <c r="AK732" s="107"/>
      <c r="AL732" s="107"/>
      <c r="AM732" s="107"/>
      <c r="AN732" s="107"/>
      <c r="AO732" s="107"/>
      <c r="AP732" s="107"/>
      <c r="AQ732" s="107"/>
      <c r="AR732" s="107"/>
      <c r="AS732" s="107"/>
      <c r="AT732" s="107"/>
      <c r="AU732" s="107"/>
      <c r="AV732" s="107"/>
      <c r="AW732" s="107"/>
      <c r="AX732" s="107"/>
      <c r="AY732" s="107"/>
      <c r="AZ732" s="107"/>
      <c r="BA732" s="107"/>
    </row>
    <row r="733">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c r="AV733" s="107"/>
      <c r="AW733" s="107"/>
      <c r="AX733" s="107"/>
      <c r="AY733" s="107"/>
      <c r="AZ733" s="107"/>
      <c r="BA733" s="107"/>
    </row>
    <row r="734">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c r="AG734" s="107"/>
      <c r="AH734" s="107"/>
      <c r="AI734" s="107"/>
      <c r="AJ734" s="107"/>
      <c r="AK734" s="107"/>
      <c r="AL734" s="107"/>
      <c r="AM734" s="107"/>
      <c r="AN734" s="107"/>
      <c r="AO734" s="107"/>
      <c r="AP734" s="107"/>
      <c r="AQ734" s="107"/>
      <c r="AR734" s="107"/>
      <c r="AS734" s="107"/>
      <c r="AT734" s="107"/>
      <c r="AU734" s="107"/>
      <c r="AV734" s="107"/>
      <c r="AW734" s="107"/>
      <c r="AX734" s="107"/>
      <c r="AY734" s="107"/>
      <c r="AZ734" s="107"/>
      <c r="BA734" s="107"/>
    </row>
    <row r="735">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c r="AY735" s="107"/>
      <c r="AZ735" s="107"/>
      <c r="BA735" s="107"/>
    </row>
    <row r="736">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c r="AV736" s="107"/>
      <c r="AW736" s="107"/>
      <c r="AX736" s="107"/>
      <c r="AY736" s="107"/>
      <c r="AZ736" s="107"/>
      <c r="BA736" s="107"/>
    </row>
    <row r="737">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c r="AY737" s="107"/>
      <c r="AZ737" s="107"/>
      <c r="BA737" s="107"/>
    </row>
    <row r="738">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c r="AY738" s="107"/>
      <c r="AZ738" s="107"/>
      <c r="BA738" s="107"/>
    </row>
    <row r="739">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c r="AJ739" s="107"/>
      <c r="AK739" s="107"/>
      <c r="AL739" s="107"/>
      <c r="AM739" s="107"/>
      <c r="AN739" s="107"/>
      <c r="AO739" s="107"/>
      <c r="AP739" s="107"/>
      <c r="AQ739" s="107"/>
      <c r="AR739" s="107"/>
      <c r="AS739" s="107"/>
      <c r="AT739" s="107"/>
      <c r="AU739" s="107"/>
      <c r="AV739" s="107"/>
      <c r="AW739" s="107"/>
      <c r="AX739" s="107"/>
      <c r="AY739" s="107"/>
      <c r="AZ739" s="107"/>
      <c r="BA739" s="107"/>
    </row>
    <row r="740">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c r="AV740" s="107"/>
      <c r="AW740" s="107"/>
      <c r="AX740" s="107"/>
      <c r="AY740" s="107"/>
      <c r="AZ740" s="107"/>
      <c r="BA740" s="107"/>
    </row>
    <row r="741">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c r="AG741" s="107"/>
      <c r="AH741" s="107"/>
      <c r="AI741" s="107"/>
      <c r="AJ741" s="107"/>
      <c r="AK741" s="107"/>
      <c r="AL741" s="107"/>
      <c r="AM741" s="107"/>
      <c r="AN741" s="107"/>
      <c r="AO741" s="107"/>
      <c r="AP741" s="107"/>
      <c r="AQ741" s="107"/>
      <c r="AR741" s="107"/>
      <c r="AS741" s="107"/>
      <c r="AT741" s="107"/>
      <c r="AU741" s="107"/>
      <c r="AV741" s="107"/>
      <c r="AW741" s="107"/>
      <c r="AX741" s="107"/>
      <c r="AY741" s="107"/>
      <c r="AZ741" s="107"/>
      <c r="BA741" s="107"/>
    </row>
    <row r="742">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c r="AJ742" s="107"/>
      <c r="AK742" s="107"/>
      <c r="AL742" s="107"/>
      <c r="AM742" s="107"/>
      <c r="AN742" s="107"/>
      <c r="AO742" s="107"/>
      <c r="AP742" s="107"/>
      <c r="AQ742" s="107"/>
      <c r="AR742" s="107"/>
      <c r="AS742" s="107"/>
      <c r="AT742" s="107"/>
      <c r="AU742" s="107"/>
      <c r="AV742" s="107"/>
      <c r="AW742" s="107"/>
      <c r="AX742" s="107"/>
      <c r="AY742" s="107"/>
      <c r="AZ742" s="107"/>
      <c r="BA742" s="107"/>
    </row>
    <row r="743">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c r="AV743" s="107"/>
      <c r="AW743" s="107"/>
      <c r="AX743" s="107"/>
      <c r="AY743" s="107"/>
      <c r="AZ743" s="107"/>
      <c r="BA743" s="107"/>
    </row>
    <row r="744">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c r="AK744" s="107"/>
      <c r="AL744" s="107"/>
      <c r="AM744" s="107"/>
      <c r="AN744" s="107"/>
      <c r="AO744" s="107"/>
      <c r="AP744" s="107"/>
      <c r="AQ744" s="107"/>
      <c r="AR744" s="107"/>
      <c r="AS744" s="107"/>
      <c r="AT744" s="107"/>
      <c r="AU744" s="107"/>
      <c r="AV744" s="107"/>
      <c r="AW744" s="107"/>
      <c r="AX744" s="107"/>
      <c r="AY744" s="107"/>
      <c r="AZ744" s="107"/>
      <c r="BA744" s="107"/>
    </row>
    <row r="745">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c r="AV745" s="107"/>
      <c r="AW745" s="107"/>
      <c r="AX745" s="107"/>
      <c r="AY745" s="107"/>
      <c r="AZ745" s="107"/>
      <c r="BA745" s="107"/>
    </row>
    <row r="746">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c r="AK746" s="107"/>
      <c r="AL746" s="107"/>
      <c r="AM746" s="107"/>
      <c r="AN746" s="107"/>
      <c r="AO746" s="107"/>
      <c r="AP746" s="107"/>
      <c r="AQ746" s="107"/>
      <c r="AR746" s="107"/>
      <c r="AS746" s="107"/>
      <c r="AT746" s="107"/>
      <c r="AU746" s="107"/>
      <c r="AV746" s="107"/>
      <c r="AW746" s="107"/>
      <c r="AX746" s="107"/>
      <c r="AY746" s="107"/>
      <c r="AZ746" s="107"/>
      <c r="BA746" s="107"/>
    </row>
    <row r="747">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c r="AV747" s="107"/>
      <c r="AW747" s="107"/>
      <c r="AX747" s="107"/>
      <c r="AY747" s="107"/>
      <c r="AZ747" s="107"/>
      <c r="BA747" s="107"/>
    </row>
    <row r="748">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c r="AA748" s="107"/>
      <c r="AB748" s="107"/>
      <c r="AC748" s="107"/>
      <c r="AD748" s="107"/>
      <c r="AE748" s="107"/>
      <c r="AF748" s="107"/>
      <c r="AG748" s="107"/>
      <c r="AH748" s="107"/>
      <c r="AI748" s="107"/>
      <c r="AJ748" s="107"/>
      <c r="AK748" s="107"/>
      <c r="AL748" s="107"/>
      <c r="AM748" s="107"/>
      <c r="AN748" s="107"/>
      <c r="AO748" s="107"/>
      <c r="AP748" s="107"/>
      <c r="AQ748" s="107"/>
      <c r="AR748" s="107"/>
      <c r="AS748" s="107"/>
      <c r="AT748" s="107"/>
      <c r="AU748" s="107"/>
      <c r="AV748" s="107"/>
      <c r="AW748" s="107"/>
      <c r="AX748" s="107"/>
      <c r="AY748" s="107"/>
      <c r="AZ748" s="107"/>
      <c r="BA748" s="107"/>
    </row>
    <row r="749">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c r="AA749" s="107"/>
      <c r="AB749" s="107"/>
      <c r="AC749" s="107"/>
      <c r="AD749" s="107"/>
      <c r="AE749" s="107"/>
      <c r="AF749" s="107"/>
      <c r="AG749" s="107"/>
      <c r="AH749" s="107"/>
      <c r="AI749" s="107"/>
      <c r="AJ749" s="107"/>
      <c r="AK749" s="107"/>
      <c r="AL749" s="107"/>
      <c r="AM749" s="107"/>
      <c r="AN749" s="107"/>
      <c r="AO749" s="107"/>
      <c r="AP749" s="107"/>
      <c r="AQ749" s="107"/>
      <c r="AR749" s="107"/>
      <c r="AS749" s="107"/>
      <c r="AT749" s="107"/>
      <c r="AU749" s="107"/>
      <c r="AV749" s="107"/>
      <c r="AW749" s="107"/>
      <c r="AX749" s="107"/>
      <c r="AY749" s="107"/>
      <c r="AZ749" s="107"/>
      <c r="BA749" s="107"/>
    </row>
    <row r="750">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c r="AV750" s="107"/>
      <c r="AW750" s="107"/>
      <c r="AX750" s="107"/>
      <c r="AY750" s="107"/>
      <c r="AZ750" s="107"/>
      <c r="BA750" s="107"/>
    </row>
    <row r="751">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c r="AA751" s="107"/>
      <c r="AB751" s="107"/>
      <c r="AC751" s="107"/>
      <c r="AD751" s="107"/>
      <c r="AE751" s="107"/>
      <c r="AF751" s="107"/>
      <c r="AG751" s="107"/>
      <c r="AH751" s="107"/>
      <c r="AI751" s="107"/>
      <c r="AJ751" s="107"/>
      <c r="AK751" s="107"/>
      <c r="AL751" s="107"/>
      <c r="AM751" s="107"/>
      <c r="AN751" s="107"/>
      <c r="AO751" s="107"/>
      <c r="AP751" s="107"/>
      <c r="AQ751" s="107"/>
      <c r="AR751" s="107"/>
      <c r="AS751" s="107"/>
      <c r="AT751" s="107"/>
      <c r="AU751" s="107"/>
      <c r="AV751" s="107"/>
      <c r="AW751" s="107"/>
      <c r="AX751" s="107"/>
      <c r="AY751" s="107"/>
      <c r="AZ751" s="107"/>
      <c r="BA751" s="107"/>
    </row>
    <row r="752">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c r="AY752" s="107"/>
      <c r="AZ752" s="107"/>
      <c r="BA752" s="107"/>
    </row>
    <row r="753">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c r="AY753" s="107"/>
      <c r="AZ753" s="107"/>
      <c r="BA753" s="107"/>
    </row>
    <row r="754">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c r="AV754" s="107"/>
      <c r="AW754" s="107"/>
      <c r="AX754" s="107"/>
      <c r="AY754" s="107"/>
      <c r="AZ754" s="107"/>
      <c r="BA754" s="107"/>
    </row>
    <row r="755">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c r="AY755" s="107"/>
      <c r="AZ755" s="107"/>
      <c r="BA755" s="107"/>
    </row>
    <row r="756">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c r="AY756" s="107"/>
      <c r="AZ756" s="107"/>
      <c r="BA756" s="107"/>
    </row>
    <row r="757">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c r="AA757" s="107"/>
      <c r="AB757" s="107"/>
      <c r="AC757" s="107"/>
      <c r="AD757" s="107"/>
      <c r="AE757" s="107"/>
      <c r="AF757" s="107"/>
      <c r="AG757" s="107"/>
      <c r="AH757" s="107"/>
      <c r="AI757" s="107"/>
      <c r="AJ757" s="107"/>
      <c r="AK757" s="107"/>
      <c r="AL757" s="107"/>
      <c r="AM757" s="107"/>
      <c r="AN757" s="107"/>
      <c r="AO757" s="107"/>
      <c r="AP757" s="107"/>
      <c r="AQ757" s="107"/>
      <c r="AR757" s="107"/>
      <c r="AS757" s="107"/>
      <c r="AT757" s="107"/>
      <c r="AU757" s="107"/>
      <c r="AV757" s="107"/>
      <c r="AW757" s="107"/>
      <c r="AX757" s="107"/>
      <c r="AY757" s="107"/>
      <c r="AZ757" s="107"/>
      <c r="BA757" s="107"/>
    </row>
    <row r="758">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c r="AV758" s="107"/>
      <c r="AW758" s="107"/>
      <c r="AX758" s="107"/>
      <c r="AY758" s="107"/>
      <c r="AZ758" s="107"/>
      <c r="BA758" s="107"/>
    </row>
    <row r="759">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c r="AA759" s="107"/>
      <c r="AB759" s="107"/>
      <c r="AC759" s="107"/>
      <c r="AD759" s="107"/>
      <c r="AE759" s="107"/>
      <c r="AF759" s="107"/>
      <c r="AG759" s="107"/>
      <c r="AH759" s="107"/>
      <c r="AI759" s="107"/>
      <c r="AJ759" s="107"/>
      <c r="AK759" s="107"/>
      <c r="AL759" s="107"/>
      <c r="AM759" s="107"/>
      <c r="AN759" s="107"/>
      <c r="AO759" s="107"/>
      <c r="AP759" s="107"/>
      <c r="AQ759" s="107"/>
      <c r="AR759" s="107"/>
      <c r="AS759" s="107"/>
      <c r="AT759" s="107"/>
      <c r="AU759" s="107"/>
      <c r="AV759" s="107"/>
      <c r="AW759" s="107"/>
      <c r="AX759" s="107"/>
      <c r="AY759" s="107"/>
      <c r="AZ759" s="107"/>
      <c r="BA759" s="107"/>
    </row>
    <row r="760">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c r="AA760" s="107"/>
      <c r="AB760" s="107"/>
      <c r="AC760" s="107"/>
      <c r="AD760" s="107"/>
      <c r="AE760" s="107"/>
      <c r="AF760" s="107"/>
      <c r="AG760" s="107"/>
      <c r="AH760" s="107"/>
      <c r="AI760" s="107"/>
      <c r="AJ760" s="107"/>
      <c r="AK760" s="107"/>
      <c r="AL760" s="107"/>
      <c r="AM760" s="107"/>
      <c r="AN760" s="107"/>
      <c r="AO760" s="107"/>
      <c r="AP760" s="107"/>
      <c r="AQ760" s="107"/>
      <c r="AR760" s="107"/>
      <c r="AS760" s="107"/>
      <c r="AT760" s="107"/>
      <c r="AU760" s="107"/>
      <c r="AV760" s="107"/>
      <c r="AW760" s="107"/>
      <c r="AX760" s="107"/>
      <c r="AY760" s="107"/>
      <c r="AZ760" s="107"/>
      <c r="BA760" s="107"/>
    </row>
    <row r="761">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c r="AG761" s="107"/>
      <c r="AH761" s="107"/>
      <c r="AI761" s="107"/>
      <c r="AJ761" s="107"/>
      <c r="AK761" s="107"/>
      <c r="AL761" s="107"/>
      <c r="AM761" s="107"/>
      <c r="AN761" s="107"/>
      <c r="AO761" s="107"/>
      <c r="AP761" s="107"/>
      <c r="AQ761" s="107"/>
      <c r="AR761" s="107"/>
      <c r="AS761" s="107"/>
      <c r="AT761" s="107"/>
      <c r="AU761" s="107"/>
      <c r="AV761" s="107"/>
      <c r="AW761" s="107"/>
      <c r="AX761" s="107"/>
      <c r="AY761" s="107"/>
      <c r="AZ761" s="107"/>
      <c r="BA761" s="107"/>
    </row>
    <row r="762">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c r="AY762" s="107"/>
      <c r="AZ762" s="107"/>
      <c r="BA762" s="107"/>
    </row>
    <row r="763">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c r="AQ763" s="107"/>
      <c r="AR763" s="107"/>
      <c r="AS763" s="107"/>
      <c r="AT763" s="107"/>
      <c r="AU763" s="107"/>
      <c r="AV763" s="107"/>
      <c r="AW763" s="107"/>
      <c r="AX763" s="107"/>
      <c r="AY763" s="107"/>
      <c r="AZ763" s="107"/>
      <c r="BA763" s="107"/>
    </row>
    <row r="764">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c r="AY764" s="107"/>
      <c r="AZ764" s="107"/>
      <c r="BA764" s="107"/>
    </row>
    <row r="765">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c r="AV765" s="107"/>
      <c r="AW765" s="107"/>
      <c r="AX765" s="107"/>
      <c r="AY765" s="107"/>
      <c r="AZ765" s="107"/>
      <c r="BA765" s="107"/>
    </row>
    <row r="766">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c r="AA766" s="107"/>
      <c r="AB766" s="107"/>
      <c r="AC766" s="107"/>
      <c r="AD766" s="107"/>
      <c r="AE766" s="107"/>
      <c r="AF766" s="107"/>
      <c r="AG766" s="107"/>
      <c r="AH766" s="107"/>
      <c r="AI766" s="107"/>
      <c r="AJ766" s="107"/>
      <c r="AK766" s="107"/>
      <c r="AL766" s="107"/>
      <c r="AM766" s="107"/>
      <c r="AN766" s="107"/>
      <c r="AO766" s="107"/>
      <c r="AP766" s="107"/>
      <c r="AQ766" s="107"/>
      <c r="AR766" s="107"/>
      <c r="AS766" s="107"/>
      <c r="AT766" s="107"/>
      <c r="AU766" s="107"/>
      <c r="AV766" s="107"/>
      <c r="AW766" s="107"/>
      <c r="AX766" s="107"/>
      <c r="AY766" s="107"/>
      <c r="AZ766" s="107"/>
      <c r="BA766" s="107"/>
    </row>
    <row r="767">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c r="AV767" s="107"/>
      <c r="AW767" s="107"/>
      <c r="AX767" s="107"/>
      <c r="AY767" s="107"/>
      <c r="AZ767" s="107"/>
      <c r="BA767" s="107"/>
    </row>
    <row r="768">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c r="AA768" s="107"/>
      <c r="AB768" s="107"/>
      <c r="AC768" s="107"/>
      <c r="AD768" s="107"/>
      <c r="AE768" s="107"/>
      <c r="AF768" s="107"/>
      <c r="AG768" s="107"/>
      <c r="AH768" s="107"/>
      <c r="AI768" s="107"/>
      <c r="AJ768" s="107"/>
      <c r="AK768" s="107"/>
      <c r="AL768" s="107"/>
      <c r="AM768" s="107"/>
      <c r="AN768" s="107"/>
      <c r="AO768" s="107"/>
      <c r="AP768" s="107"/>
      <c r="AQ768" s="107"/>
      <c r="AR768" s="107"/>
      <c r="AS768" s="107"/>
      <c r="AT768" s="107"/>
      <c r="AU768" s="107"/>
      <c r="AV768" s="107"/>
      <c r="AW768" s="107"/>
      <c r="AX768" s="107"/>
      <c r="AY768" s="107"/>
      <c r="AZ768" s="107"/>
      <c r="BA768" s="107"/>
    </row>
    <row r="769">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c r="AA769" s="107"/>
      <c r="AB769" s="107"/>
      <c r="AC769" s="107"/>
      <c r="AD769" s="107"/>
      <c r="AE769" s="107"/>
      <c r="AF769" s="107"/>
      <c r="AG769" s="107"/>
      <c r="AH769" s="107"/>
      <c r="AI769" s="107"/>
      <c r="AJ769" s="107"/>
      <c r="AK769" s="107"/>
      <c r="AL769" s="107"/>
      <c r="AM769" s="107"/>
      <c r="AN769" s="107"/>
      <c r="AO769" s="107"/>
      <c r="AP769" s="107"/>
      <c r="AQ769" s="107"/>
      <c r="AR769" s="107"/>
      <c r="AS769" s="107"/>
      <c r="AT769" s="107"/>
      <c r="AU769" s="107"/>
      <c r="AV769" s="107"/>
      <c r="AW769" s="107"/>
      <c r="AX769" s="107"/>
      <c r="AY769" s="107"/>
      <c r="AZ769" s="107"/>
      <c r="BA769" s="107"/>
    </row>
    <row r="770">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c r="AG770" s="107"/>
      <c r="AH770" s="107"/>
      <c r="AI770" s="107"/>
      <c r="AJ770" s="107"/>
      <c r="AK770" s="107"/>
      <c r="AL770" s="107"/>
      <c r="AM770" s="107"/>
      <c r="AN770" s="107"/>
      <c r="AO770" s="107"/>
      <c r="AP770" s="107"/>
      <c r="AQ770" s="107"/>
      <c r="AR770" s="107"/>
      <c r="AS770" s="107"/>
      <c r="AT770" s="107"/>
      <c r="AU770" s="107"/>
      <c r="AV770" s="107"/>
      <c r="AW770" s="107"/>
      <c r="AX770" s="107"/>
      <c r="AY770" s="107"/>
      <c r="AZ770" s="107"/>
      <c r="BA770" s="107"/>
    </row>
    <row r="771">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c r="AG771" s="107"/>
      <c r="AH771" s="107"/>
      <c r="AI771" s="107"/>
      <c r="AJ771" s="107"/>
      <c r="AK771" s="107"/>
      <c r="AL771" s="107"/>
      <c r="AM771" s="107"/>
      <c r="AN771" s="107"/>
      <c r="AO771" s="107"/>
      <c r="AP771" s="107"/>
      <c r="AQ771" s="107"/>
      <c r="AR771" s="107"/>
      <c r="AS771" s="107"/>
      <c r="AT771" s="107"/>
      <c r="AU771" s="107"/>
      <c r="AV771" s="107"/>
      <c r="AW771" s="107"/>
      <c r="AX771" s="107"/>
      <c r="AY771" s="107"/>
      <c r="AZ771" s="107"/>
      <c r="BA771" s="107"/>
    </row>
    <row r="772">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c r="AY772" s="107"/>
      <c r="AZ772" s="107"/>
      <c r="BA772" s="107"/>
    </row>
    <row r="773">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c r="AA773" s="107"/>
      <c r="AB773" s="107"/>
      <c r="AC773" s="107"/>
      <c r="AD773" s="107"/>
      <c r="AE773" s="107"/>
      <c r="AF773" s="107"/>
      <c r="AG773" s="107"/>
      <c r="AH773" s="107"/>
      <c r="AI773" s="107"/>
      <c r="AJ773" s="107"/>
      <c r="AK773" s="107"/>
      <c r="AL773" s="107"/>
      <c r="AM773" s="107"/>
      <c r="AN773" s="107"/>
      <c r="AO773" s="107"/>
      <c r="AP773" s="107"/>
      <c r="AQ773" s="107"/>
      <c r="AR773" s="107"/>
      <c r="AS773" s="107"/>
      <c r="AT773" s="107"/>
      <c r="AU773" s="107"/>
      <c r="AV773" s="107"/>
      <c r="AW773" s="107"/>
      <c r="AX773" s="107"/>
      <c r="AY773" s="107"/>
      <c r="AZ773" s="107"/>
      <c r="BA773" s="107"/>
    </row>
    <row r="774">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c r="AV774" s="107"/>
      <c r="AW774" s="107"/>
      <c r="AX774" s="107"/>
      <c r="AY774" s="107"/>
      <c r="AZ774" s="107"/>
      <c r="BA774" s="107"/>
    </row>
    <row r="775">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c r="AY775" s="107"/>
      <c r="AZ775" s="107"/>
      <c r="BA775" s="107"/>
    </row>
    <row r="776">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c r="AA776" s="107"/>
      <c r="AB776" s="107"/>
      <c r="AC776" s="107"/>
      <c r="AD776" s="107"/>
      <c r="AE776" s="107"/>
      <c r="AF776" s="107"/>
      <c r="AG776" s="107"/>
      <c r="AH776" s="107"/>
      <c r="AI776" s="107"/>
      <c r="AJ776" s="107"/>
      <c r="AK776" s="107"/>
      <c r="AL776" s="107"/>
      <c r="AM776" s="107"/>
      <c r="AN776" s="107"/>
      <c r="AO776" s="107"/>
      <c r="AP776" s="107"/>
      <c r="AQ776" s="107"/>
      <c r="AR776" s="107"/>
      <c r="AS776" s="107"/>
      <c r="AT776" s="107"/>
      <c r="AU776" s="107"/>
      <c r="AV776" s="107"/>
      <c r="AW776" s="107"/>
      <c r="AX776" s="107"/>
      <c r="AY776" s="107"/>
      <c r="AZ776" s="107"/>
      <c r="BA776" s="107"/>
    </row>
    <row r="777">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c r="AY777" s="107"/>
      <c r="AZ777" s="107"/>
      <c r="BA777" s="107"/>
    </row>
    <row r="778">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c r="AV778" s="107"/>
      <c r="AW778" s="107"/>
      <c r="AX778" s="107"/>
      <c r="AY778" s="107"/>
      <c r="AZ778" s="107"/>
      <c r="BA778" s="107"/>
    </row>
    <row r="779">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c r="AG779" s="107"/>
      <c r="AH779" s="107"/>
      <c r="AI779" s="107"/>
      <c r="AJ779" s="107"/>
      <c r="AK779" s="107"/>
      <c r="AL779" s="107"/>
      <c r="AM779" s="107"/>
      <c r="AN779" s="107"/>
      <c r="AO779" s="107"/>
      <c r="AP779" s="107"/>
      <c r="AQ779" s="107"/>
      <c r="AR779" s="107"/>
      <c r="AS779" s="107"/>
      <c r="AT779" s="107"/>
      <c r="AU779" s="107"/>
      <c r="AV779" s="107"/>
      <c r="AW779" s="107"/>
      <c r="AX779" s="107"/>
      <c r="AY779" s="107"/>
      <c r="AZ779" s="107"/>
      <c r="BA779" s="107"/>
    </row>
    <row r="780">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c r="AV780" s="107"/>
      <c r="AW780" s="107"/>
      <c r="AX780" s="107"/>
      <c r="AY780" s="107"/>
      <c r="AZ780" s="107"/>
      <c r="BA780" s="107"/>
    </row>
    <row r="781">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c r="AV781" s="107"/>
      <c r="AW781" s="107"/>
      <c r="AX781" s="107"/>
      <c r="AY781" s="107"/>
      <c r="AZ781" s="107"/>
      <c r="BA781" s="107"/>
    </row>
    <row r="782">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c r="AG782" s="107"/>
      <c r="AH782" s="107"/>
      <c r="AI782" s="107"/>
      <c r="AJ782" s="107"/>
      <c r="AK782" s="107"/>
      <c r="AL782" s="107"/>
      <c r="AM782" s="107"/>
      <c r="AN782" s="107"/>
      <c r="AO782" s="107"/>
      <c r="AP782" s="107"/>
      <c r="AQ782" s="107"/>
      <c r="AR782" s="107"/>
      <c r="AS782" s="107"/>
      <c r="AT782" s="107"/>
      <c r="AU782" s="107"/>
      <c r="AV782" s="107"/>
      <c r="AW782" s="107"/>
      <c r="AX782" s="107"/>
      <c r="AY782" s="107"/>
      <c r="AZ782" s="107"/>
      <c r="BA782" s="107"/>
    </row>
    <row r="783">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c r="AV783" s="107"/>
      <c r="AW783" s="107"/>
      <c r="AX783" s="107"/>
      <c r="AY783" s="107"/>
      <c r="AZ783" s="107"/>
      <c r="BA783" s="107"/>
    </row>
    <row r="784">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c r="AK784" s="107"/>
      <c r="AL784" s="107"/>
      <c r="AM784" s="107"/>
      <c r="AN784" s="107"/>
      <c r="AO784" s="107"/>
      <c r="AP784" s="107"/>
      <c r="AQ784" s="107"/>
      <c r="AR784" s="107"/>
      <c r="AS784" s="107"/>
      <c r="AT784" s="107"/>
      <c r="AU784" s="107"/>
      <c r="AV784" s="107"/>
      <c r="AW784" s="107"/>
      <c r="AX784" s="107"/>
      <c r="AY784" s="107"/>
      <c r="AZ784" s="107"/>
      <c r="BA784" s="107"/>
    </row>
    <row r="785">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c r="AK785" s="107"/>
      <c r="AL785" s="107"/>
      <c r="AM785" s="107"/>
      <c r="AN785" s="107"/>
      <c r="AO785" s="107"/>
      <c r="AP785" s="107"/>
      <c r="AQ785" s="107"/>
      <c r="AR785" s="107"/>
      <c r="AS785" s="107"/>
      <c r="AT785" s="107"/>
      <c r="AU785" s="107"/>
      <c r="AV785" s="107"/>
      <c r="AW785" s="107"/>
      <c r="AX785" s="107"/>
      <c r="AY785" s="107"/>
      <c r="AZ785" s="107"/>
      <c r="BA785" s="107"/>
    </row>
    <row r="786">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c r="AG786" s="107"/>
      <c r="AH786" s="107"/>
      <c r="AI786" s="107"/>
      <c r="AJ786" s="107"/>
      <c r="AK786" s="107"/>
      <c r="AL786" s="107"/>
      <c r="AM786" s="107"/>
      <c r="AN786" s="107"/>
      <c r="AO786" s="107"/>
      <c r="AP786" s="107"/>
      <c r="AQ786" s="107"/>
      <c r="AR786" s="107"/>
      <c r="AS786" s="107"/>
      <c r="AT786" s="107"/>
      <c r="AU786" s="107"/>
      <c r="AV786" s="107"/>
      <c r="AW786" s="107"/>
      <c r="AX786" s="107"/>
      <c r="AY786" s="107"/>
      <c r="AZ786" s="107"/>
      <c r="BA786" s="107"/>
    </row>
    <row r="787">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c r="AJ787" s="107"/>
      <c r="AK787" s="107"/>
      <c r="AL787" s="107"/>
      <c r="AM787" s="107"/>
      <c r="AN787" s="107"/>
      <c r="AO787" s="107"/>
      <c r="AP787" s="107"/>
      <c r="AQ787" s="107"/>
      <c r="AR787" s="107"/>
      <c r="AS787" s="107"/>
      <c r="AT787" s="107"/>
      <c r="AU787" s="107"/>
      <c r="AV787" s="107"/>
      <c r="AW787" s="107"/>
      <c r="AX787" s="107"/>
      <c r="AY787" s="107"/>
      <c r="AZ787" s="107"/>
      <c r="BA787" s="107"/>
    </row>
    <row r="788">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c r="AG788" s="107"/>
      <c r="AH788" s="107"/>
      <c r="AI788" s="107"/>
      <c r="AJ788" s="107"/>
      <c r="AK788" s="107"/>
      <c r="AL788" s="107"/>
      <c r="AM788" s="107"/>
      <c r="AN788" s="107"/>
      <c r="AO788" s="107"/>
      <c r="AP788" s="107"/>
      <c r="AQ788" s="107"/>
      <c r="AR788" s="107"/>
      <c r="AS788" s="107"/>
      <c r="AT788" s="107"/>
      <c r="AU788" s="107"/>
      <c r="AV788" s="107"/>
      <c r="AW788" s="107"/>
      <c r="AX788" s="107"/>
      <c r="AY788" s="107"/>
      <c r="AZ788" s="107"/>
      <c r="BA788" s="107"/>
    </row>
    <row r="789">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c r="AA789" s="107"/>
      <c r="AB789" s="107"/>
      <c r="AC789" s="107"/>
      <c r="AD789" s="107"/>
      <c r="AE789" s="107"/>
      <c r="AF789" s="107"/>
      <c r="AG789" s="107"/>
      <c r="AH789" s="107"/>
      <c r="AI789" s="107"/>
      <c r="AJ789" s="107"/>
      <c r="AK789" s="107"/>
      <c r="AL789" s="107"/>
      <c r="AM789" s="107"/>
      <c r="AN789" s="107"/>
      <c r="AO789" s="107"/>
      <c r="AP789" s="107"/>
      <c r="AQ789" s="107"/>
      <c r="AR789" s="107"/>
      <c r="AS789" s="107"/>
      <c r="AT789" s="107"/>
      <c r="AU789" s="107"/>
      <c r="AV789" s="107"/>
      <c r="AW789" s="107"/>
      <c r="AX789" s="107"/>
      <c r="AY789" s="107"/>
      <c r="AZ789" s="107"/>
      <c r="BA789" s="107"/>
    </row>
    <row r="790">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c r="AV790" s="107"/>
      <c r="AW790" s="107"/>
      <c r="AX790" s="107"/>
      <c r="AY790" s="107"/>
      <c r="AZ790" s="107"/>
      <c r="BA790" s="107"/>
    </row>
    <row r="791">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c r="AJ791" s="107"/>
      <c r="AK791" s="107"/>
      <c r="AL791" s="107"/>
      <c r="AM791" s="107"/>
      <c r="AN791" s="107"/>
      <c r="AO791" s="107"/>
      <c r="AP791" s="107"/>
      <c r="AQ791" s="107"/>
      <c r="AR791" s="107"/>
      <c r="AS791" s="107"/>
      <c r="AT791" s="107"/>
      <c r="AU791" s="107"/>
      <c r="AV791" s="107"/>
      <c r="AW791" s="107"/>
      <c r="AX791" s="107"/>
      <c r="AY791" s="107"/>
      <c r="AZ791" s="107"/>
      <c r="BA791" s="107"/>
    </row>
    <row r="792">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c r="AV792" s="107"/>
      <c r="AW792" s="107"/>
      <c r="AX792" s="107"/>
      <c r="AY792" s="107"/>
      <c r="AZ792" s="107"/>
      <c r="BA792" s="107"/>
    </row>
    <row r="793">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c r="AY793" s="107"/>
      <c r="AZ793" s="107"/>
      <c r="BA793" s="107"/>
    </row>
    <row r="794">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c r="AV794" s="107"/>
      <c r="AW794" s="107"/>
      <c r="AX794" s="107"/>
      <c r="AY794" s="107"/>
      <c r="AZ794" s="107"/>
      <c r="BA794" s="107"/>
    </row>
    <row r="795">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c r="AY795" s="107"/>
      <c r="AZ795" s="107"/>
      <c r="BA795" s="107"/>
    </row>
    <row r="796">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c r="AY796" s="107"/>
      <c r="AZ796" s="107"/>
      <c r="BA796" s="107"/>
    </row>
    <row r="797">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c r="AV797" s="107"/>
      <c r="AW797" s="107"/>
      <c r="AX797" s="107"/>
      <c r="AY797" s="107"/>
      <c r="AZ797" s="107"/>
      <c r="BA797" s="107"/>
    </row>
    <row r="798">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c r="AV798" s="107"/>
      <c r="AW798" s="107"/>
      <c r="AX798" s="107"/>
      <c r="AY798" s="107"/>
      <c r="AZ798" s="107"/>
      <c r="BA798" s="107"/>
    </row>
    <row r="799">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c r="AY799" s="107"/>
      <c r="AZ799" s="107"/>
      <c r="BA799" s="107"/>
    </row>
    <row r="800">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c r="AA800" s="107"/>
      <c r="AB800" s="107"/>
      <c r="AC800" s="107"/>
      <c r="AD800" s="107"/>
      <c r="AE800" s="107"/>
      <c r="AF800" s="107"/>
      <c r="AG800" s="107"/>
      <c r="AH800" s="107"/>
      <c r="AI800" s="107"/>
      <c r="AJ800" s="107"/>
      <c r="AK800" s="107"/>
      <c r="AL800" s="107"/>
      <c r="AM800" s="107"/>
      <c r="AN800" s="107"/>
      <c r="AO800" s="107"/>
      <c r="AP800" s="107"/>
      <c r="AQ800" s="107"/>
      <c r="AR800" s="107"/>
      <c r="AS800" s="107"/>
      <c r="AT800" s="107"/>
      <c r="AU800" s="107"/>
      <c r="AV800" s="107"/>
      <c r="AW800" s="107"/>
      <c r="AX800" s="107"/>
      <c r="AY800" s="107"/>
      <c r="AZ800" s="107"/>
      <c r="BA800" s="107"/>
    </row>
    <row r="801">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c r="AA801" s="107"/>
      <c r="AB801" s="107"/>
      <c r="AC801" s="107"/>
      <c r="AD801" s="107"/>
      <c r="AE801" s="107"/>
      <c r="AF801" s="107"/>
      <c r="AG801" s="107"/>
      <c r="AH801" s="107"/>
      <c r="AI801" s="107"/>
      <c r="AJ801" s="107"/>
      <c r="AK801" s="107"/>
      <c r="AL801" s="107"/>
      <c r="AM801" s="107"/>
      <c r="AN801" s="107"/>
      <c r="AO801" s="107"/>
      <c r="AP801" s="107"/>
      <c r="AQ801" s="107"/>
      <c r="AR801" s="107"/>
      <c r="AS801" s="107"/>
      <c r="AT801" s="107"/>
      <c r="AU801" s="107"/>
      <c r="AV801" s="107"/>
      <c r="AW801" s="107"/>
      <c r="AX801" s="107"/>
      <c r="AY801" s="107"/>
      <c r="AZ801" s="107"/>
      <c r="BA801" s="107"/>
    </row>
    <row r="802">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107"/>
      <c r="AP802" s="107"/>
      <c r="AQ802" s="107"/>
      <c r="AR802" s="107"/>
      <c r="AS802" s="107"/>
      <c r="AT802" s="107"/>
      <c r="AU802" s="107"/>
      <c r="AV802" s="107"/>
      <c r="AW802" s="107"/>
      <c r="AX802" s="107"/>
      <c r="AY802" s="107"/>
      <c r="AZ802" s="107"/>
      <c r="BA802" s="107"/>
    </row>
    <row r="803">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107"/>
      <c r="AP803" s="107"/>
      <c r="AQ803" s="107"/>
      <c r="AR803" s="107"/>
      <c r="AS803" s="107"/>
      <c r="AT803" s="107"/>
      <c r="AU803" s="107"/>
      <c r="AV803" s="107"/>
      <c r="AW803" s="107"/>
      <c r="AX803" s="107"/>
      <c r="AY803" s="107"/>
      <c r="AZ803" s="107"/>
      <c r="BA803" s="107"/>
    </row>
    <row r="804">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c r="AA804" s="107"/>
      <c r="AB804" s="107"/>
      <c r="AC804" s="107"/>
      <c r="AD804" s="107"/>
      <c r="AE804" s="107"/>
      <c r="AF804" s="107"/>
      <c r="AG804" s="107"/>
      <c r="AH804" s="107"/>
      <c r="AI804" s="107"/>
      <c r="AJ804" s="107"/>
      <c r="AK804" s="107"/>
      <c r="AL804" s="107"/>
      <c r="AM804" s="107"/>
      <c r="AN804" s="107"/>
      <c r="AO804" s="107"/>
      <c r="AP804" s="107"/>
      <c r="AQ804" s="107"/>
      <c r="AR804" s="107"/>
      <c r="AS804" s="107"/>
      <c r="AT804" s="107"/>
      <c r="AU804" s="107"/>
      <c r="AV804" s="107"/>
      <c r="AW804" s="107"/>
      <c r="AX804" s="107"/>
      <c r="AY804" s="107"/>
      <c r="AZ804" s="107"/>
      <c r="BA804" s="107"/>
    </row>
    <row r="805">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c r="AQ805" s="107"/>
      <c r="AR805" s="107"/>
      <c r="AS805" s="107"/>
      <c r="AT805" s="107"/>
      <c r="AU805" s="107"/>
      <c r="AV805" s="107"/>
      <c r="AW805" s="107"/>
      <c r="AX805" s="107"/>
      <c r="AY805" s="107"/>
      <c r="AZ805" s="107"/>
      <c r="BA805" s="107"/>
    </row>
    <row r="806">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7"/>
    </row>
    <row r="807">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c r="AA807" s="107"/>
      <c r="AB807" s="107"/>
      <c r="AC807" s="107"/>
      <c r="AD807" s="107"/>
      <c r="AE807" s="107"/>
      <c r="AF807" s="107"/>
      <c r="AG807" s="107"/>
      <c r="AH807" s="107"/>
      <c r="AI807" s="107"/>
      <c r="AJ807" s="107"/>
      <c r="AK807" s="107"/>
      <c r="AL807" s="107"/>
      <c r="AM807" s="107"/>
      <c r="AN807" s="107"/>
      <c r="AO807" s="107"/>
      <c r="AP807" s="107"/>
      <c r="AQ807" s="107"/>
      <c r="AR807" s="107"/>
      <c r="AS807" s="107"/>
      <c r="AT807" s="107"/>
      <c r="AU807" s="107"/>
      <c r="AV807" s="107"/>
      <c r="AW807" s="107"/>
      <c r="AX807" s="107"/>
      <c r="AY807" s="107"/>
      <c r="AZ807" s="107"/>
      <c r="BA807" s="107"/>
    </row>
    <row r="808">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c r="AV808" s="107"/>
      <c r="AW808" s="107"/>
      <c r="AX808" s="107"/>
      <c r="AY808" s="107"/>
      <c r="AZ808" s="107"/>
      <c r="BA808" s="107"/>
    </row>
    <row r="809">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c r="AG809" s="107"/>
      <c r="AH809" s="107"/>
      <c r="AI809" s="107"/>
      <c r="AJ809" s="107"/>
      <c r="AK809" s="107"/>
      <c r="AL809" s="107"/>
      <c r="AM809" s="107"/>
      <c r="AN809" s="107"/>
      <c r="AO809" s="107"/>
      <c r="AP809" s="107"/>
      <c r="AQ809" s="107"/>
      <c r="AR809" s="107"/>
      <c r="AS809" s="107"/>
      <c r="AT809" s="107"/>
      <c r="AU809" s="107"/>
      <c r="AV809" s="107"/>
      <c r="AW809" s="107"/>
      <c r="AX809" s="107"/>
      <c r="AY809" s="107"/>
      <c r="AZ809" s="107"/>
      <c r="BA809" s="107"/>
    </row>
    <row r="810">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c r="AV810" s="107"/>
      <c r="AW810" s="107"/>
      <c r="AX810" s="107"/>
      <c r="AY810" s="107"/>
      <c r="AZ810" s="107"/>
      <c r="BA810" s="107"/>
    </row>
    <row r="811">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c r="AG811" s="107"/>
      <c r="AH811" s="107"/>
      <c r="AI811" s="107"/>
      <c r="AJ811" s="107"/>
      <c r="AK811" s="107"/>
      <c r="AL811" s="107"/>
      <c r="AM811" s="107"/>
      <c r="AN811" s="107"/>
      <c r="AO811" s="107"/>
      <c r="AP811" s="107"/>
      <c r="AQ811" s="107"/>
      <c r="AR811" s="107"/>
      <c r="AS811" s="107"/>
      <c r="AT811" s="107"/>
      <c r="AU811" s="107"/>
      <c r="AV811" s="107"/>
      <c r="AW811" s="107"/>
      <c r="AX811" s="107"/>
      <c r="AY811" s="107"/>
      <c r="AZ811" s="107"/>
      <c r="BA811" s="107"/>
    </row>
    <row r="812">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7"/>
    </row>
    <row r="813">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c r="AG813" s="107"/>
      <c r="AH813" s="107"/>
      <c r="AI813" s="107"/>
      <c r="AJ813" s="107"/>
      <c r="AK813" s="107"/>
      <c r="AL813" s="107"/>
      <c r="AM813" s="107"/>
      <c r="AN813" s="107"/>
      <c r="AO813" s="107"/>
      <c r="AP813" s="107"/>
      <c r="AQ813" s="107"/>
      <c r="AR813" s="107"/>
      <c r="AS813" s="107"/>
      <c r="AT813" s="107"/>
      <c r="AU813" s="107"/>
      <c r="AV813" s="107"/>
      <c r="AW813" s="107"/>
      <c r="AX813" s="107"/>
      <c r="AY813" s="107"/>
      <c r="AZ813" s="107"/>
      <c r="BA813" s="107"/>
    </row>
    <row r="814">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c r="AV814" s="107"/>
      <c r="AW814" s="107"/>
      <c r="AX814" s="107"/>
      <c r="AY814" s="107"/>
      <c r="AZ814" s="107"/>
      <c r="BA814" s="107"/>
    </row>
    <row r="815">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107"/>
      <c r="AH815" s="107"/>
      <c r="AI815" s="107"/>
      <c r="AJ815" s="107"/>
      <c r="AK815" s="107"/>
      <c r="AL815" s="107"/>
      <c r="AM815" s="107"/>
      <c r="AN815" s="107"/>
      <c r="AO815" s="107"/>
      <c r="AP815" s="107"/>
      <c r="AQ815" s="107"/>
      <c r="AR815" s="107"/>
      <c r="AS815" s="107"/>
      <c r="AT815" s="107"/>
      <c r="AU815" s="107"/>
      <c r="AV815" s="107"/>
      <c r="AW815" s="107"/>
      <c r="AX815" s="107"/>
      <c r="AY815" s="107"/>
      <c r="AZ815" s="107"/>
      <c r="BA815" s="107"/>
    </row>
    <row r="816">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c r="AY816" s="107"/>
      <c r="AZ816" s="107"/>
      <c r="BA816" s="107"/>
    </row>
    <row r="817">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c r="AV817" s="107"/>
      <c r="AW817" s="107"/>
      <c r="AX817" s="107"/>
      <c r="AY817" s="107"/>
      <c r="AZ817" s="107"/>
      <c r="BA817" s="107"/>
    </row>
    <row r="818">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c r="AA818" s="107"/>
      <c r="AB818" s="107"/>
      <c r="AC818" s="107"/>
      <c r="AD818" s="107"/>
      <c r="AE818" s="107"/>
      <c r="AF818" s="107"/>
      <c r="AG818" s="107"/>
      <c r="AH818" s="107"/>
      <c r="AI818" s="107"/>
      <c r="AJ818" s="107"/>
      <c r="AK818" s="107"/>
      <c r="AL818" s="107"/>
      <c r="AM818" s="107"/>
      <c r="AN818" s="107"/>
      <c r="AO818" s="107"/>
      <c r="AP818" s="107"/>
      <c r="AQ818" s="107"/>
      <c r="AR818" s="107"/>
      <c r="AS818" s="107"/>
      <c r="AT818" s="107"/>
      <c r="AU818" s="107"/>
      <c r="AV818" s="107"/>
      <c r="AW818" s="107"/>
      <c r="AX818" s="107"/>
      <c r="AY818" s="107"/>
      <c r="AZ818" s="107"/>
      <c r="BA818" s="107"/>
    </row>
    <row r="819">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c r="AV819" s="107"/>
      <c r="AW819" s="107"/>
      <c r="AX819" s="107"/>
      <c r="AY819" s="107"/>
      <c r="AZ819" s="107"/>
      <c r="BA819" s="107"/>
    </row>
    <row r="820">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c r="AA820" s="107"/>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7"/>
    </row>
    <row r="821">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c r="AV821" s="107"/>
      <c r="AW821" s="107"/>
      <c r="AX821" s="107"/>
      <c r="AY821" s="107"/>
      <c r="AZ821" s="107"/>
      <c r="BA821" s="107"/>
    </row>
    <row r="822">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c r="AJ822" s="107"/>
      <c r="AK822" s="107"/>
      <c r="AL822" s="107"/>
      <c r="AM822" s="107"/>
      <c r="AN822" s="107"/>
      <c r="AO822" s="107"/>
      <c r="AP822" s="107"/>
      <c r="AQ822" s="107"/>
      <c r="AR822" s="107"/>
      <c r="AS822" s="107"/>
      <c r="AT822" s="107"/>
      <c r="AU822" s="107"/>
      <c r="AV822" s="107"/>
      <c r="AW822" s="107"/>
      <c r="AX822" s="107"/>
      <c r="AY822" s="107"/>
      <c r="AZ822" s="107"/>
      <c r="BA822" s="107"/>
    </row>
    <row r="823">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c r="AA823" s="107"/>
      <c r="AB823" s="107"/>
      <c r="AC823" s="107"/>
      <c r="AD823" s="107"/>
      <c r="AE823" s="107"/>
      <c r="AF823" s="107"/>
      <c r="AG823" s="107"/>
      <c r="AH823" s="107"/>
      <c r="AI823" s="107"/>
      <c r="AJ823" s="107"/>
      <c r="AK823" s="107"/>
      <c r="AL823" s="107"/>
      <c r="AM823" s="107"/>
      <c r="AN823" s="107"/>
      <c r="AO823" s="107"/>
      <c r="AP823" s="107"/>
      <c r="AQ823" s="107"/>
      <c r="AR823" s="107"/>
      <c r="AS823" s="107"/>
      <c r="AT823" s="107"/>
      <c r="AU823" s="107"/>
      <c r="AV823" s="107"/>
      <c r="AW823" s="107"/>
      <c r="AX823" s="107"/>
      <c r="AY823" s="107"/>
      <c r="AZ823" s="107"/>
      <c r="BA823" s="107"/>
    </row>
    <row r="824">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c r="AV824" s="107"/>
      <c r="AW824" s="107"/>
      <c r="AX824" s="107"/>
      <c r="AY824" s="107"/>
      <c r="AZ824" s="107"/>
      <c r="BA824" s="107"/>
    </row>
    <row r="825">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c r="AG825" s="107"/>
      <c r="AH825" s="107"/>
      <c r="AI825" s="107"/>
      <c r="AJ825" s="107"/>
      <c r="AK825" s="107"/>
      <c r="AL825" s="107"/>
      <c r="AM825" s="107"/>
      <c r="AN825" s="107"/>
      <c r="AO825" s="107"/>
      <c r="AP825" s="107"/>
      <c r="AQ825" s="107"/>
      <c r="AR825" s="107"/>
      <c r="AS825" s="107"/>
      <c r="AT825" s="107"/>
      <c r="AU825" s="107"/>
      <c r="AV825" s="107"/>
      <c r="AW825" s="107"/>
      <c r="AX825" s="107"/>
      <c r="AY825" s="107"/>
      <c r="AZ825" s="107"/>
      <c r="BA825" s="107"/>
    </row>
    <row r="826">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7"/>
    </row>
    <row r="827">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c r="AA827" s="107"/>
      <c r="AB827" s="107"/>
      <c r="AC827" s="107"/>
      <c r="AD827" s="107"/>
      <c r="AE827" s="107"/>
      <c r="AF827" s="107"/>
      <c r="AG827" s="107"/>
      <c r="AH827" s="107"/>
      <c r="AI827" s="107"/>
      <c r="AJ827" s="107"/>
      <c r="AK827" s="107"/>
      <c r="AL827" s="107"/>
      <c r="AM827" s="107"/>
      <c r="AN827" s="107"/>
      <c r="AO827" s="107"/>
      <c r="AP827" s="107"/>
      <c r="AQ827" s="107"/>
      <c r="AR827" s="107"/>
      <c r="AS827" s="107"/>
      <c r="AT827" s="107"/>
      <c r="AU827" s="107"/>
      <c r="AV827" s="107"/>
      <c r="AW827" s="107"/>
      <c r="AX827" s="107"/>
      <c r="AY827" s="107"/>
      <c r="AZ827" s="107"/>
      <c r="BA827" s="107"/>
    </row>
    <row r="828">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c r="AY828" s="107"/>
      <c r="AZ828" s="107"/>
      <c r="BA828" s="107"/>
    </row>
    <row r="829">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c r="AA829" s="107"/>
      <c r="AB829" s="107"/>
      <c r="AC829" s="107"/>
      <c r="AD829" s="107"/>
      <c r="AE829" s="107"/>
      <c r="AF829" s="107"/>
      <c r="AG829" s="107"/>
      <c r="AH829" s="107"/>
      <c r="AI829" s="107"/>
      <c r="AJ829" s="107"/>
      <c r="AK829" s="107"/>
      <c r="AL829" s="107"/>
      <c r="AM829" s="107"/>
      <c r="AN829" s="107"/>
      <c r="AO829" s="107"/>
      <c r="AP829" s="107"/>
      <c r="AQ829" s="107"/>
      <c r="AR829" s="107"/>
      <c r="AS829" s="107"/>
      <c r="AT829" s="107"/>
      <c r="AU829" s="107"/>
      <c r="AV829" s="107"/>
      <c r="AW829" s="107"/>
      <c r="AX829" s="107"/>
      <c r="AY829" s="107"/>
      <c r="AZ829" s="107"/>
      <c r="BA829" s="107"/>
    </row>
    <row r="830">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c r="AY830" s="107"/>
      <c r="AZ830" s="107"/>
      <c r="BA830" s="107"/>
    </row>
    <row r="831">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c r="AV831" s="107"/>
      <c r="AW831" s="107"/>
      <c r="AX831" s="107"/>
      <c r="AY831" s="107"/>
      <c r="AZ831" s="107"/>
      <c r="BA831" s="107"/>
    </row>
    <row r="832">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c r="AY832" s="107"/>
      <c r="AZ832" s="107"/>
      <c r="BA832" s="107"/>
    </row>
    <row r="833">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c r="AV833" s="107"/>
      <c r="AW833" s="107"/>
      <c r="AX833" s="107"/>
      <c r="AY833" s="107"/>
      <c r="AZ833" s="107"/>
      <c r="BA833" s="107"/>
    </row>
    <row r="834">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c r="AV834" s="107"/>
      <c r="AW834" s="107"/>
      <c r="AX834" s="107"/>
      <c r="AY834" s="107"/>
      <c r="AZ834" s="107"/>
      <c r="BA834" s="107"/>
    </row>
    <row r="835">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7"/>
    </row>
    <row r="836">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c r="AA836" s="107"/>
      <c r="AB836" s="107"/>
      <c r="AC836" s="107"/>
      <c r="AD836" s="107"/>
      <c r="AE836" s="107"/>
      <c r="AF836" s="107"/>
      <c r="AG836" s="107"/>
      <c r="AH836" s="107"/>
      <c r="AI836" s="107"/>
      <c r="AJ836" s="107"/>
      <c r="AK836" s="107"/>
      <c r="AL836" s="107"/>
      <c r="AM836" s="107"/>
      <c r="AN836" s="107"/>
      <c r="AO836" s="107"/>
      <c r="AP836" s="107"/>
      <c r="AQ836" s="107"/>
      <c r="AR836" s="107"/>
      <c r="AS836" s="107"/>
      <c r="AT836" s="107"/>
      <c r="AU836" s="107"/>
      <c r="AV836" s="107"/>
      <c r="AW836" s="107"/>
      <c r="AX836" s="107"/>
      <c r="AY836" s="107"/>
      <c r="AZ836" s="107"/>
      <c r="BA836" s="107"/>
    </row>
    <row r="837">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row>
    <row r="838">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row>
    <row r="839">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107"/>
      <c r="AP839" s="107"/>
      <c r="AQ839" s="107"/>
      <c r="AR839" s="107"/>
      <c r="AS839" s="107"/>
      <c r="AT839" s="107"/>
      <c r="AU839" s="107"/>
      <c r="AV839" s="107"/>
      <c r="AW839" s="107"/>
      <c r="AX839" s="107"/>
      <c r="AY839" s="107"/>
      <c r="AZ839" s="107"/>
      <c r="BA839" s="107"/>
    </row>
    <row r="840">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107"/>
      <c r="AP840" s="107"/>
      <c r="AQ840" s="107"/>
      <c r="AR840" s="107"/>
      <c r="AS840" s="107"/>
      <c r="AT840" s="107"/>
      <c r="AU840" s="107"/>
      <c r="AV840" s="107"/>
      <c r="AW840" s="107"/>
      <c r="AX840" s="107"/>
      <c r="AY840" s="107"/>
      <c r="AZ840" s="107"/>
      <c r="BA840" s="107"/>
    </row>
    <row r="841">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c r="AA841" s="107"/>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7"/>
    </row>
    <row r="842">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c r="AG842" s="107"/>
      <c r="AH842" s="107"/>
      <c r="AI842" s="107"/>
      <c r="AJ842" s="107"/>
      <c r="AK842" s="107"/>
      <c r="AL842" s="107"/>
      <c r="AM842" s="107"/>
      <c r="AN842" s="107"/>
      <c r="AO842" s="107"/>
      <c r="AP842" s="107"/>
      <c r="AQ842" s="107"/>
      <c r="AR842" s="107"/>
      <c r="AS842" s="107"/>
      <c r="AT842" s="107"/>
      <c r="AU842" s="107"/>
      <c r="AV842" s="107"/>
      <c r="AW842" s="107"/>
      <c r="AX842" s="107"/>
      <c r="AY842" s="107"/>
      <c r="AZ842" s="107"/>
      <c r="BA842" s="107"/>
    </row>
    <row r="843">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c r="AG843" s="107"/>
      <c r="AH843" s="107"/>
      <c r="AI843" s="107"/>
      <c r="AJ843" s="107"/>
      <c r="AK843" s="107"/>
      <c r="AL843" s="107"/>
      <c r="AM843" s="107"/>
      <c r="AN843" s="107"/>
      <c r="AO843" s="107"/>
      <c r="AP843" s="107"/>
      <c r="AQ843" s="107"/>
      <c r="AR843" s="107"/>
      <c r="AS843" s="107"/>
      <c r="AT843" s="107"/>
      <c r="AU843" s="107"/>
      <c r="AV843" s="107"/>
      <c r="AW843" s="107"/>
      <c r="AX843" s="107"/>
      <c r="AY843" s="107"/>
      <c r="AZ843" s="107"/>
      <c r="BA843" s="107"/>
    </row>
    <row r="844">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c r="AA844" s="107"/>
      <c r="AB844" s="107"/>
      <c r="AC844" s="107"/>
      <c r="AD844" s="107"/>
      <c r="AE844" s="107"/>
      <c r="AF844" s="107"/>
      <c r="AG844" s="107"/>
      <c r="AH844" s="107"/>
      <c r="AI844" s="107"/>
      <c r="AJ844" s="107"/>
      <c r="AK844" s="107"/>
      <c r="AL844" s="107"/>
      <c r="AM844" s="107"/>
      <c r="AN844" s="107"/>
      <c r="AO844" s="107"/>
      <c r="AP844" s="107"/>
      <c r="AQ844" s="107"/>
      <c r="AR844" s="107"/>
      <c r="AS844" s="107"/>
      <c r="AT844" s="107"/>
      <c r="AU844" s="107"/>
      <c r="AV844" s="107"/>
      <c r="AW844" s="107"/>
      <c r="AX844" s="107"/>
      <c r="AY844" s="107"/>
      <c r="AZ844" s="107"/>
      <c r="BA844" s="107"/>
    </row>
    <row r="845">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c r="AA845" s="107"/>
      <c r="AB845" s="107"/>
      <c r="AC845" s="107"/>
      <c r="AD845" s="107"/>
      <c r="AE845" s="107"/>
      <c r="AF845" s="107"/>
      <c r="AG845" s="107"/>
      <c r="AH845" s="107"/>
      <c r="AI845" s="107"/>
      <c r="AJ845" s="107"/>
      <c r="AK845" s="107"/>
      <c r="AL845" s="107"/>
      <c r="AM845" s="107"/>
      <c r="AN845" s="107"/>
      <c r="AO845" s="107"/>
      <c r="AP845" s="107"/>
      <c r="AQ845" s="107"/>
      <c r="AR845" s="107"/>
      <c r="AS845" s="107"/>
      <c r="AT845" s="107"/>
      <c r="AU845" s="107"/>
      <c r="AV845" s="107"/>
      <c r="AW845" s="107"/>
      <c r="AX845" s="107"/>
      <c r="AY845" s="107"/>
      <c r="AZ845" s="107"/>
      <c r="BA845" s="107"/>
    </row>
    <row r="846">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c r="AA846" s="107"/>
      <c r="AB846" s="107"/>
      <c r="AC846" s="107"/>
      <c r="AD846" s="107"/>
      <c r="AE846" s="107"/>
      <c r="AF846" s="107"/>
      <c r="AG846" s="107"/>
      <c r="AH846" s="107"/>
      <c r="AI846" s="107"/>
      <c r="AJ846" s="107"/>
      <c r="AK846" s="107"/>
      <c r="AL846" s="107"/>
      <c r="AM846" s="107"/>
      <c r="AN846" s="107"/>
      <c r="AO846" s="107"/>
      <c r="AP846" s="107"/>
      <c r="AQ846" s="107"/>
      <c r="AR846" s="107"/>
      <c r="AS846" s="107"/>
      <c r="AT846" s="107"/>
      <c r="AU846" s="107"/>
      <c r="AV846" s="107"/>
      <c r="AW846" s="107"/>
      <c r="AX846" s="107"/>
      <c r="AY846" s="107"/>
      <c r="AZ846" s="107"/>
      <c r="BA846" s="107"/>
    </row>
    <row r="847">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107"/>
      <c r="AP847" s="107"/>
      <c r="AQ847" s="107"/>
      <c r="AR847" s="107"/>
      <c r="AS847" s="107"/>
      <c r="AT847" s="107"/>
      <c r="AU847" s="107"/>
      <c r="AV847" s="107"/>
      <c r="AW847" s="107"/>
      <c r="AX847" s="107"/>
      <c r="AY847" s="107"/>
      <c r="AZ847" s="107"/>
      <c r="BA847" s="107"/>
    </row>
    <row r="848">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7"/>
    </row>
    <row r="849">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c r="AV849" s="107"/>
      <c r="AW849" s="107"/>
      <c r="AX849" s="107"/>
      <c r="AY849" s="107"/>
      <c r="AZ849" s="107"/>
      <c r="BA849" s="107"/>
    </row>
    <row r="850">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c r="AV850" s="107"/>
      <c r="AW850" s="107"/>
      <c r="AX850" s="107"/>
      <c r="AY850" s="107"/>
      <c r="AZ850" s="107"/>
      <c r="BA850" s="107"/>
    </row>
    <row r="851">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c r="AG851" s="107"/>
      <c r="AH851" s="107"/>
      <c r="AI851" s="107"/>
      <c r="AJ851" s="107"/>
      <c r="AK851" s="107"/>
      <c r="AL851" s="107"/>
      <c r="AM851" s="107"/>
      <c r="AN851" s="107"/>
      <c r="AO851" s="107"/>
      <c r="AP851" s="107"/>
      <c r="AQ851" s="107"/>
      <c r="AR851" s="107"/>
      <c r="AS851" s="107"/>
      <c r="AT851" s="107"/>
      <c r="AU851" s="107"/>
      <c r="AV851" s="107"/>
      <c r="AW851" s="107"/>
      <c r="AX851" s="107"/>
      <c r="AY851" s="107"/>
      <c r="AZ851" s="107"/>
      <c r="BA851" s="107"/>
    </row>
    <row r="852">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c r="AV852" s="107"/>
      <c r="AW852" s="107"/>
      <c r="AX852" s="107"/>
      <c r="AY852" s="107"/>
      <c r="AZ852" s="107"/>
      <c r="BA852" s="107"/>
    </row>
    <row r="853">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c r="AA853" s="107"/>
      <c r="AB853" s="107"/>
      <c r="AC853" s="107"/>
      <c r="AD853" s="107"/>
      <c r="AE853" s="107"/>
      <c r="AF853" s="107"/>
      <c r="AG853" s="107"/>
      <c r="AH853" s="107"/>
      <c r="AI853" s="107"/>
      <c r="AJ853" s="107"/>
      <c r="AK853" s="107"/>
      <c r="AL853" s="107"/>
      <c r="AM853" s="107"/>
      <c r="AN853" s="107"/>
      <c r="AO853" s="107"/>
      <c r="AP853" s="107"/>
      <c r="AQ853" s="107"/>
      <c r="AR853" s="107"/>
      <c r="AS853" s="107"/>
      <c r="AT853" s="107"/>
      <c r="AU853" s="107"/>
      <c r="AV853" s="107"/>
      <c r="AW853" s="107"/>
      <c r="AX853" s="107"/>
      <c r="AY853" s="107"/>
      <c r="AZ853" s="107"/>
      <c r="BA853" s="107"/>
    </row>
    <row r="854">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c r="AA854" s="107"/>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7"/>
    </row>
    <row r="855">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c r="AA855" s="107"/>
      <c r="AB855" s="107"/>
      <c r="AC855" s="107"/>
      <c r="AD855" s="107"/>
      <c r="AE855" s="107"/>
      <c r="AF855" s="107"/>
      <c r="AG855" s="107"/>
      <c r="AH855" s="107"/>
      <c r="AI855" s="107"/>
      <c r="AJ855" s="107"/>
      <c r="AK855" s="107"/>
      <c r="AL855" s="107"/>
      <c r="AM855" s="107"/>
      <c r="AN855" s="107"/>
      <c r="AO855" s="107"/>
      <c r="AP855" s="107"/>
      <c r="AQ855" s="107"/>
      <c r="AR855" s="107"/>
      <c r="AS855" s="107"/>
      <c r="AT855" s="107"/>
      <c r="AU855" s="107"/>
      <c r="AV855" s="107"/>
      <c r="AW855" s="107"/>
      <c r="AX855" s="107"/>
      <c r="AY855" s="107"/>
      <c r="AZ855" s="107"/>
      <c r="BA855" s="107"/>
    </row>
    <row r="856">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c r="AA856" s="107"/>
      <c r="AB856" s="107"/>
      <c r="AC856" s="107"/>
      <c r="AD856" s="107"/>
      <c r="AE856" s="107"/>
      <c r="AF856" s="107"/>
      <c r="AG856" s="107"/>
      <c r="AH856" s="107"/>
      <c r="AI856" s="107"/>
      <c r="AJ856" s="107"/>
      <c r="AK856" s="107"/>
      <c r="AL856" s="107"/>
      <c r="AM856" s="107"/>
      <c r="AN856" s="107"/>
      <c r="AO856" s="107"/>
      <c r="AP856" s="107"/>
      <c r="AQ856" s="107"/>
      <c r="AR856" s="107"/>
      <c r="AS856" s="107"/>
      <c r="AT856" s="107"/>
      <c r="AU856" s="107"/>
      <c r="AV856" s="107"/>
      <c r="AW856" s="107"/>
      <c r="AX856" s="107"/>
      <c r="AY856" s="107"/>
      <c r="AZ856" s="107"/>
      <c r="BA856" s="107"/>
    </row>
    <row r="857">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c r="AA857" s="107"/>
      <c r="AB857" s="107"/>
      <c r="AC857" s="107"/>
      <c r="AD857" s="107"/>
      <c r="AE857" s="107"/>
      <c r="AF857" s="107"/>
      <c r="AG857" s="107"/>
      <c r="AH857" s="107"/>
      <c r="AI857" s="107"/>
      <c r="AJ857" s="107"/>
      <c r="AK857" s="107"/>
      <c r="AL857" s="107"/>
      <c r="AM857" s="107"/>
      <c r="AN857" s="107"/>
      <c r="AO857" s="107"/>
      <c r="AP857" s="107"/>
      <c r="AQ857" s="107"/>
      <c r="AR857" s="107"/>
      <c r="AS857" s="107"/>
      <c r="AT857" s="107"/>
      <c r="AU857" s="107"/>
      <c r="AV857" s="107"/>
      <c r="AW857" s="107"/>
      <c r="AX857" s="107"/>
      <c r="AY857" s="107"/>
      <c r="AZ857" s="107"/>
      <c r="BA857" s="107"/>
    </row>
    <row r="858">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c r="AG858" s="107"/>
      <c r="AH858" s="107"/>
      <c r="AI858" s="107"/>
      <c r="AJ858" s="107"/>
      <c r="AK858" s="107"/>
      <c r="AL858" s="107"/>
      <c r="AM858" s="107"/>
      <c r="AN858" s="107"/>
      <c r="AO858" s="107"/>
      <c r="AP858" s="107"/>
      <c r="AQ858" s="107"/>
      <c r="AR858" s="107"/>
      <c r="AS858" s="107"/>
      <c r="AT858" s="107"/>
      <c r="AU858" s="107"/>
      <c r="AV858" s="107"/>
      <c r="AW858" s="107"/>
      <c r="AX858" s="107"/>
      <c r="AY858" s="107"/>
      <c r="AZ858" s="107"/>
      <c r="BA858" s="107"/>
    </row>
    <row r="859">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c r="AY859" s="107"/>
      <c r="AZ859" s="107"/>
      <c r="BA859" s="107"/>
    </row>
    <row r="860">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c r="AY860" s="107"/>
      <c r="AZ860" s="107"/>
      <c r="BA860" s="107"/>
    </row>
    <row r="861">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c r="AY861" s="107"/>
      <c r="AZ861" s="107"/>
      <c r="BA861" s="107"/>
    </row>
    <row r="862">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7"/>
    </row>
    <row r="863">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c r="AY863" s="107"/>
      <c r="AZ863" s="107"/>
      <c r="BA863" s="107"/>
    </row>
    <row r="864">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c r="AY864" s="107"/>
      <c r="AZ864" s="107"/>
      <c r="BA864" s="107"/>
    </row>
    <row r="865">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c r="AY865" s="107"/>
      <c r="AZ865" s="107"/>
      <c r="BA865" s="107"/>
    </row>
    <row r="866">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c r="AY866" s="107"/>
      <c r="AZ866" s="107"/>
      <c r="BA866" s="107"/>
    </row>
    <row r="867">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c r="AY867" s="107"/>
      <c r="AZ867" s="107"/>
      <c r="BA867" s="107"/>
    </row>
    <row r="868">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c r="AY868" s="107"/>
      <c r="AZ868" s="107"/>
      <c r="BA868" s="107"/>
    </row>
    <row r="869">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c r="AY869" s="107"/>
      <c r="AZ869" s="107"/>
      <c r="BA869" s="107"/>
    </row>
    <row r="870">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7"/>
    </row>
    <row r="871">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c r="AY871" s="107"/>
      <c r="AZ871" s="107"/>
      <c r="BA871" s="107"/>
    </row>
    <row r="872">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c r="AY872" s="107"/>
      <c r="AZ872" s="107"/>
      <c r="BA872" s="107"/>
    </row>
    <row r="873">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c r="AY873" s="107"/>
      <c r="AZ873" s="107"/>
      <c r="BA873" s="107"/>
    </row>
    <row r="874">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c r="AY874" s="107"/>
      <c r="AZ874" s="107"/>
      <c r="BA874" s="107"/>
    </row>
    <row r="875">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c r="AY875" s="107"/>
      <c r="AZ875" s="107"/>
      <c r="BA875" s="107"/>
    </row>
    <row r="876">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7"/>
    </row>
    <row r="877">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c r="AY877" s="107"/>
      <c r="AZ877" s="107"/>
      <c r="BA877" s="107"/>
    </row>
    <row r="878">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c r="AY878" s="107"/>
      <c r="AZ878" s="107"/>
      <c r="BA878" s="107"/>
    </row>
    <row r="879">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c r="AY879" s="107"/>
      <c r="AZ879" s="107"/>
      <c r="BA879" s="107"/>
    </row>
    <row r="880">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c r="AG880" s="107"/>
      <c r="AH880" s="107"/>
      <c r="AI880" s="107"/>
      <c r="AJ880" s="107"/>
      <c r="AK880" s="107"/>
      <c r="AL880" s="107"/>
      <c r="AM880" s="107"/>
      <c r="AN880" s="107"/>
      <c r="AO880" s="107"/>
      <c r="AP880" s="107"/>
      <c r="AQ880" s="107"/>
      <c r="AR880" s="107"/>
      <c r="AS880" s="107"/>
      <c r="AT880" s="107"/>
      <c r="AU880" s="107"/>
      <c r="AV880" s="107"/>
      <c r="AW880" s="107"/>
      <c r="AX880" s="107"/>
      <c r="AY880" s="107"/>
      <c r="AZ880" s="107"/>
      <c r="BA880" s="107"/>
    </row>
    <row r="881">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c r="AG881" s="107"/>
      <c r="AH881" s="107"/>
      <c r="AI881" s="107"/>
      <c r="AJ881" s="107"/>
      <c r="AK881" s="107"/>
      <c r="AL881" s="107"/>
      <c r="AM881" s="107"/>
      <c r="AN881" s="107"/>
      <c r="AO881" s="107"/>
      <c r="AP881" s="107"/>
      <c r="AQ881" s="107"/>
      <c r="AR881" s="107"/>
      <c r="AS881" s="107"/>
      <c r="AT881" s="107"/>
      <c r="AU881" s="107"/>
      <c r="AV881" s="107"/>
      <c r="AW881" s="107"/>
      <c r="AX881" s="107"/>
      <c r="AY881" s="107"/>
      <c r="AZ881" s="107"/>
      <c r="BA881" s="107"/>
    </row>
    <row r="882">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c r="AG882" s="107"/>
      <c r="AH882" s="107"/>
      <c r="AI882" s="107"/>
      <c r="AJ882" s="107"/>
      <c r="AK882" s="107"/>
      <c r="AL882" s="107"/>
      <c r="AM882" s="107"/>
      <c r="AN882" s="107"/>
      <c r="AO882" s="107"/>
      <c r="AP882" s="107"/>
      <c r="AQ882" s="107"/>
      <c r="AR882" s="107"/>
      <c r="AS882" s="107"/>
      <c r="AT882" s="107"/>
      <c r="AU882" s="107"/>
      <c r="AV882" s="107"/>
      <c r="AW882" s="107"/>
      <c r="AX882" s="107"/>
      <c r="AY882" s="107"/>
      <c r="AZ882" s="107"/>
      <c r="BA882" s="107"/>
    </row>
    <row r="883">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c r="AA883" s="107"/>
      <c r="AB883" s="107"/>
      <c r="AC883" s="107"/>
      <c r="AD883" s="107"/>
      <c r="AE883" s="107"/>
      <c r="AF883" s="107"/>
      <c r="AG883" s="107"/>
      <c r="AH883" s="107"/>
      <c r="AI883" s="107"/>
      <c r="AJ883" s="107"/>
      <c r="AK883" s="107"/>
      <c r="AL883" s="107"/>
      <c r="AM883" s="107"/>
      <c r="AN883" s="107"/>
      <c r="AO883" s="107"/>
      <c r="AP883" s="107"/>
      <c r="AQ883" s="107"/>
      <c r="AR883" s="107"/>
      <c r="AS883" s="107"/>
      <c r="AT883" s="107"/>
      <c r="AU883" s="107"/>
      <c r="AV883" s="107"/>
      <c r="AW883" s="107"/>
      <c r="AX883" s="107"/>
      <c r="AY883" s="107"/>
      <c r="AZ883" s="107"/>
      <c r="BA883" s="107"/>
    </row>
    <row r="884">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c r="AA884" s="107"/>
      <c r="AB884" s="107"/>
      <c r="AC884" s="107"/>
      <c r="AD884" s="107"/>
      <c r="AE884" s="107"/>
      <c r="AF884" s="107"/>
      <c r="AG884" s="107"/>
      <c r="AH884" s="107"/>
      <c r="AI884" s="107"/>
      <c r="AJ884" s="107"/>
      <c r="AK884" s="107"/>
      <c r="AL884" s="107"/>
      <c r="AM884" s="107"/>
      <c r="AN884" s="107"/>
      <c r="AO884" s="107"/>
      <c r="AP884" s="107"/>
      <c r="AQ884" s="107"/>
      <c r="AR884" s="107"/>
      <c r="AS884" s="107"/>
      <c r="AT884" s="107"/>
      <c r="AU884" s="107"/>
      <c r="AV884" s="107"/>
      <c r="AW884" s="107"/>
      <c r="AX884" s="107"/>
      <c r="AY884" s="107"/>
      <c r="AZ884" s="107"/>
      <c r="BA884" s="107"/>
    </row>
    <row r="885">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c r="AA885" s="107"/>
      <c r="AB885" s="107"/>
      <c r="AC885" s="107"/>
      <c r="AD885" s="107"/>
      <c r="AE885" s="107"/>
      <c r="AF885" s="107"/>
      <c r="AG885" s="107"/>
      <c r="AH885" s="107"/>
      <c r="AI885" s="107"/>
      <c r="AJ885" s="107"/>
      <c r="AK885" s="107"/>
      <c r="AL885" s="107"/>
      <c r="AM885" s="107"/>
      <c r="AN885" s="107"/>
      <c r="AO885" s="107"/>
      <c r="AP885" s="107"/>
      <c r="AQ885" s="107"/>
      <c r="AR885" s="107"/>
      <c r="AS885" s="107"/>
      <c r="AT885" s="107"/>
      <c r="AU885" s="107"/>
      <c r="AV885" s="107"/>
      <c r="AW885" s="107"/>
      <c r="AX885" s="107"/>
      <c r="AY885" s="107"/>
      <c r="AZ885" s="107"/>
      <c r="BA885" s="107"/>
    </row>
    <row r="886">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c r="AK886" s="107"/>
      <c r="AL886" s="107"/>
      <c r="AM886" s="107"/>
      <c r="AN886" s="107"/>
      <c r="AO886" s="107"/>
      <c r="AP886" s="107"/>
      <c r="AQ886" s="107"/>
      <c r="AR886" s="107"/>
      <c r="AS886" s="107"/>
      <c r="AT886" s="107"/>
      <c r="AU886" s="107"/>
      <c r="AV886" s="107"/>
      <c r="AW886" s="107"/>
      <c r="AX886" s="107"/>
      <c r="AY886" s="107"/>
      <c r="AZ886" s="107"/>
      <c r="BA886" s="107"/>
    </row>
    <row r="887">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c r="AY887" s="107"/>
      <c r="AZ887" s="107"/>
      <c r="BA887" s="107"/>
    </row>
    <row r="888">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c r="AG888" s="107"/>
      <c r="AH888" s="107"/>
      <c r="AI888" s="107"/>
      <c r="AJ888" s="107"/>
      <c r="AK888" s="107"/>
      <c r="AL888" s="107"/>
      <c r="AM888" s="107"/>
      <c r="AN888" s="107"/>
      <c r="AO888" s="107"/>
      <c r="AP888" s="107"/>
      <c r="AQ888" s="107"/>
      <c r="AR888" s="107"/>
      <c r="AS888" s="107"/>
      <c r="AT888" s="107"/>
      <c r="AU888" s="107"/>
      <c r="AV888" s="107"/>
      <c r="AW888" s="107"/>
      <c r="AX888" s="107"/>
      <c r="AY888" s="107"/>
      <c r="AZ888" s="107"/>
      <c r="BA888" s="107"/>
    </row>
    <row r="889">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c r="AG889" s="107"/>
      <c r="AH889" s="107"/>
      <c r="AI889" s="107"/>
      <c r="AJ889" s="107"/>
      <c r="AK889" s="107"/>
      <c r="AL889" s="107"/>
      <c r="AM889" s="107"/>
      <c r="AN889" s="107"/>
      <c r="AO889" s="107"/>
      <c r="AP889" s="107"/>
      <c r="AQ889" s="107"/>
      <c r="AR889" s="107"/>
      <c r="AS889" s="107"/>
      <c r="AT889" s="107"/>
      <c r="AU889" s="107"/>
      <c r="AV889" s="107"/>
      <c r="AW889" s="107"/>
      <c r="AX889" s="107"/>
      <c r="AY889" s="107"/>
      <c r="AZ889" s="107"/>
      <c r="BA889" s="107"/>
    </row>
    <row r="890">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c r="AG890" s="107"/>
      <c r="AH890" s="107"/>
      <c r="AI890" s="107"/>
      <c r="AJ890" s="107"/>
      <c r="AK890" s="107"/>
      <c r="AL890" s="107"/>
      <c r="AM890" s="107"/>
      <c r="AN890" s="107"/>
      <c r="AO890" s="107"/>
      <c r="AP890" s="107"/>
      <c r="AQ890" s="107"/>
      <c r="AR890" s="107"/>
      <c r="AS890" s="107"/>
      <c r="AT890" s="107"/>
      <c r="AU890" s="107"/>
      <c r="AV890" s="107"/>
      <c r="AW890" s="107"/>
      <c r="AX890" s="107"/>
      <c r="AY890" s="107"/>
      <c r="AZ890" s="107"/>
      <c r="BA890" s="107"/>
    </row>
    <row r="891">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c r="AY891" s="107"/>
      <c r="AZ891" s="107"/>
      <c r="BA891" s="107"/>
    </row>
    <row r="892">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c r="AG892" s="107"/>
      <c r="AH892" s="107"/>
      <c r="AI892" s="107"/>
      <c r="AJ892" s="107"/>
      <c r="AK892" s="107"/>
      <c r="AL892" s="107"/>
      <c r="AM892" s="107"/>
      <c r="AN892" s="107"/>
      <c r="AO892" s="107"/>
      <c r="AP892" s="107"/>
      <c r="AQ892" s="107"/>
      <c r="AR892" s="107"/>
      <c r="AS892" s="107"/>
      <c r="AT892" s="107"/>
      <c r="AU892" s="107"/>
      <c r="AV892" s="107"/>
      <c r="AW892" s="107"/>
      <c r="AX892" s="107"/>
      <c r="AY892" s="107"/>
      <c r="AZ892" s="107"/>
      <c r="BA892" s="107"/>
    </row>
    <row r="893">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c r="AA893" s="107"/>
      <c r="AB893" s="107"/>
      <c r="AC893" s="107"/>
      <c r="AD893" s="107"/>
      <c r="AE893" s="107"/>
      <c r="AF893" s="107"/>
      <c r="AG893" s="107"/>
      <c r="AH893" s="107"/>
      <c r="AI893" s="107"/>
      <c r="AJ893" s="107"/>
      <c r="AK893" s="107"/>
      <c r="AL893" s="107"/>
      <c r="AM893" s="107"/>
      <c r="AN893" s="107"/>
      <c r="AO893" s="107"/>
      <c r="AP893" s="107"/>
      <c r="AQ893" s="107"/>
      <c r="AR893" s="107"/>
      <c r="AS893" s="107"/>
      <c r="AT893" s="107"/>
      <c r="AU893" s="107"/>
      <c r="AV893" s="107"/>
      <c r="AW893" s="107"/>
      <c r="AX893" s="107"/>
      <c r="AY893" s="107"/>
      <c r="AZ893" s="107"/>
      <c r="BA893" s="107"/>
    </row>
    <row r="894">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c r="AA894" s="107"/>
      <c r="AB894" s="107"/>
      <c r="AC894" s="107"/>
      <c r="AD894" s="107"/>
      <c r="AE894" s="107"/>
      <c r="AF894" s="107"/>
      <c r="AG894" s="107"/>
      <c r="AH894" s="107"/>
      <c r="AI894" s="107"/>
      <c r="AJ894" s="107"/>
      <c r="AK894" s="107"/>
      <c r="AL894" s="107"/>
      <c r="AM894" s="107"/>
      <c r="AN894" s="107"/>
      <c r="AO894" s="107"/>
      <c r="AP894" s="107"/>
      <c r="AQ894" s="107"/>
      <c r="AR894" s="107"/>
      <c r="AS894" s="107"/>
      <c r="AT894" s="107"/>
      <c r="AU894" s="107"/>
      <c r="AV894" s="107"/>
      <c r="AW894" s="107"/>
      <c r="AX894" s="107"/>
      <c r="AY894" s="107"/>
      <c r="AZ894" s="107"/>
      <c r="BA894" s="107"/>
    </row>
    <row r="895">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c r="AG895" s="107"/>
      <c r="AH895" s="107"/>
      <c r="AI895" s="107"/>
      <c r="AJ895" s="107"/>
      <c r="AK895" s="107"/>
      <c r="AL895" s="107"/>
      <c r="AM895" s="107"/>
      <c r="AN895" s="107"/>
      <c r="AO895" s="107"/>
      <c r="AP895" s="107"/>
      <c r="AQ895" s="107"/>
      <c r="AR895" s="107"/>
      <c r="AS895" s="107"/>
      <c r="AT895" s="107"/>
      <c r="AU895" s="107"/>
      <c r="AV895" s="107"/>
      <c r="AW895" s="107"/>
      <c r="AX895" s="107"/>
      <c r="AY895" s="107"/>
      <c r="AZ895" s="107"/>
      <c r="BA895" s="107"/>
    </row>
    <row r="896">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c r="AG896" s="107"/>
      <c r="AH896" s="107"/>
      <c r="AI896" s="107"/>
      <c r="AJ896" s="107"/>
      <c r="AK896" s="107"/>
      <c r="AL896" s="107"/>
      <c r="AM896" s="107"/>
      <c r="AN896" s="107"/>
      <c r="AO896" s="107"/>
      <c r="AP896" s="107"/>
      <c r="AQ896" s="107"/>
      <c r="AR896" s="107"/>
      <c r="AS896" s="107"/>
      <c r="AT896" s="107"/>
      <c r="AU896" s="107"/>
      <c r="AV896" s="107"/>
      <c r="AW896" s="107"/>
      <c r="AX896" s="107"/>
      <c r="AY896" s="107"/>
      <c r="AZ896" s="107"/>
      <c r="BA896" s="107"/>
    </row>
    <row r="897">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c r="AG897" s="107"/>
      <c r="AH897" s="107"/>
      <c r="AI897" s="107"/>
      <c r="AJ897" s="107"/>
      <c r="AK897" s="107"/>
      <c r="AL897" s="107"/>
      <c r="AM897" s="107"/>
      <c r="AN897" s="107"/>
      <c r="AO897" s="107"/>
      <c r="AP897" s="107"/>
      <c r="AQ897" s="107"/>
      <c r="AR897" s="107"/>
      <c r="AS897" s="107"/>
      <c r="AT897" s="107"/>
      <c r="AU897" s="107"/>
      <c r="AV897" s="107"/>
      <c r="AW897" s="107"/>
      <c r="AX897" s="107"/>
      <c r="AY897" s="107"/>
      <c r="AZ897" s="107"/>
      <c r="BA897" s="107"/>
    </row>
    <row r="898">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c r="AY898" s="107"/>
      <c r="AZ898" s="107"/>
      <c r="BA898" s="107"/>
    </row>
    <row r="899">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c r="AY899" s="107"/>
      <c r="AZ899" s="107"/>
      <c r="BA899" s="107"/>
    </row>
    <row r="900">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c r="AJ900" s="107"/>
      <c r="AK900" s="107"/>
      <c r="AL900" s="107"/>
      <c r="AM900" s="107"/>
      <c r="AN900" s="107"/>
      <c r="AO900" s="107"/>
      <c r="AP900" s="107"/>
      <c r="AQ900" s="107"/>
      <c r="AR900" s="107"/>
      <c r="AS900" s="107"/>
      <c r="AT900" s="107"/>
      <c r="AU900" s="107"/>
      <c r="AV900" s="107"/>
      <c r="AW900" s="107"/>
      <c r="AX900" s="107"/>
      <c r="AY900" s="107"/>
      <c r="AZ900" s="107"/>
      <c r="BA900" s="107"/>
    </row>
    <row r="901">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c r="AJ901" s="107"/>
      <c r="AK901" s="107"/>
      <c r="AL901" s="107"/>
      <c r="AM901" s="107"/>
      <c r="AN901" s="107"/>
      <c r="AO901" s="107"/>
      <c r="AP901" s="107"/>
      <c r="AQ901" s="107"/>
      <c r="AR901" s="107"/>
      <c r="AS901" s="107"/>
      <c r="AT901" s="107"/>
      <c r="AU901" s="107"/>
      <c r="AV901" s="107"/>
      <c r="AW901" s="107"/>
      <c r="AX901" s="107"/>
      <c r="AY901" s="107"/>
      <c r="AZ901" s="107"/>
      <c r="BA901" s="107"/>
    </row>
    <row r="902">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c r="AY902" s="107"/>
      <c r="AZ902" s="107"/>
      <c r="BA902" s="107"/>
    </row>
    <row r="903">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c r="AA903" s="107"/>
      <c r="AB903" s="107"/>
      <c r="AC903" s="107"/>
      <c r="AD903" s="107"/>
      <c r="AE903" s="107"/>
      <c r="AF903" s="107"/>
      <c r="AG903" s="107"/>
      <c r="AH903" s="107"/>
      <c r="AI903" s="107"/>
      <c r="AJ903" s="107"/>
      <c r="AK903" s="107"/>
      <c r="AL903" s="107"/>
      <c r="AM903" s="107"/>
      <c r="AN903" s="107"/>
      <c r="AO903" s="107"/>
      <c r="AP903" s="107"/>
      <c r="AQ903" s="107"/>
      <c r="AR903" s="107"/>
      <c r="AS903" s="107"/>
      <c r="AT903" s="107"/>
      <c r="AU903" s="107"/>
      <c r="AV903" s="107"/>
      <c r="AW903" s="107"/>
      <c r="AX903" s="107"/>
      <c r="AY903" s="107"/>
      <c r="AZ903" s="107"/>
      <c r="BA903" s="107"/>
    </row>
    <row r="904">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7"/>
    </row>
    <row r="905">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107"/>
      <c r="AH905" s="107"/>
      <c r="AI905" s="107"/>
      <c r="AJ905" s="107"/>
      <c r="AK905" s="107"/>
      <c r="AL905" s="107"/>
      <c r="AM905" s="107"/>
      <c r="AN905" s="107"/>
      <c r="AO905" s="107"/>
      <c r="AP905" s="107"/>
      <c r="AQ905" s="107"/>
      <c r="AR905" s="107"/>
      <c r="AS905" s="107"/>
      <c r="AT905" s="107"/>
      <c r="AU905" s="107"/>
      <c r="AV905" s="107"/>
      <c r="AW905" s="107"/>
      <c r="AX905" s="107"/>
      <c r="AY905" s="107"/>
      <c r="AZ905" s="107"/>
      <c r="BA905" s="107"/>
    </row>
    <row r="906">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c r="AG906" s="107"/>
      <c r="AH906" s="107"/>
      <c r="AI906" s="107"/>
      <c r="AJ906" s="107"/>
      <c r="AK906" s="107"/>
      <c r="AL906" s="107"/>
      <c r="AM906" s="107"/>
      <c r="AN906" s="107"/>
      <c r="AO906" s="107"/>
      <c r="AP906" s="107"/>
      <c r="AQ906" s="107"/>
      <c r="AR906" s="107"/>
      <c r="AS906" s="107"/>
      <c r="AT906" s="107"/>
      <c r="AU906" s="107"/>
      <c r="AV906" s="107"/>
      <c r="AW906" s="107"/>
      <c r="AX906" s="107"/>
      <c r="AY906" s="107"/>
      <c r="AZ906" s="107"/>
      <c r="BA906" s="107"/>
    </row>
    <row r="907">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c r="AA907" s="107"/>
      <c r="AB907" s="107"/>
      <c r="AC907" s="107"/>
      <c r="AD907" s="107"/>
      <c r="AE907" s="107"/>
      <c r="AF907" s="107"/>
      <c r="AG907" s="107"/>
      <c r="AH907" s="107"/>
      <c r="AI907" s="107"/>
      <c r="AJ907" s="107"/>
      <c r="AK907" s="107"/>
      <c r="AL907" s="107"/>
      <c r="AM907" s="107"/>
      <c r="AN907" s="107"/>
      <c r="AO907" s="107"/>
      <c r="AP907" s="107"/>
      <c r="AQ907" s="107"/>
      <c r="AR907" s="107"/>
      <c r="AS907" s="107"/>
      <c r="AT907" s="107"/>
      <c r="AU907" s="107"/>
      <c r="AV907" s="107"/>
      <c r="AW907" s="107"/>
      <c r="AX907" s="107"/>
      <c r="AY907" s="107"/>
      <c r="AZ907" s="107"/>
      <c r="BA907" s="107"/>
    </row>
    <row r="908">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c r="AA908" s="107"/>
      <c r="AB908" s="107"/>
      <c r="AC908" s="107"/>
      <c r="AD908" s="107"/>
      <c r="AE908" s="107"/>
      <c r="AF908" s="107"/>
      <c r="AG908" s="107"/>
      <c r="AH908" s="107"/>
      <c r="AI908" s="107"/>
      <c r="AJ908" s="107"/>
      <c r="AK908" s="107"/>
      <c r="AL908" s="107"/>
      <c r="AM908" s="107"/>
      <c r="AN908" s="107"/>
      <c r="AO908" s="107"/>
      <c r="AP908" s="107"/>
      <c r="AQ908" s="107"/>
      <c r="AR908" s="107"/>
      <c r="AS908" s="107"/>
      <c r="AT908" s="107"/>
      <c r="AU908" s="107"/>
      <c r="AV908" s="107"/>
      <c r="AW908" s="107"/>
      <c r="AX908" s="107"/>
      <c r="AY908" s="107"/>
      <c r="AZ908" s="107"/>
      <c r="BA908" s="107"/>
    </row>
    <row r="909">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c r="AK909" s="107"/>
      <c r="AL909" s="107"/>
      <c r="AM909" s="107"/>
      <c r="AN909" s="107"/>
      <c r="AO909" s="107"/>
      <c r="AP909" s="107"/>
      <c r="AQ909" s="107"/>
      <c r="AR909" s="107"/>
      <c r="AS909" s="107"/>
      <c r="AT909" s="107"/>
      <c r="AU909" s="107"/>
      <c r="AV909" s="107"/>
      <c r="AW909" s="107"/>
      <c r="AX909" s="107"/>
      <c r="AY909" s="107"/>
      <c r="AZ909" s="107"/>
      <c r="BA909" s="107"/>
    </row>
    <row r="910">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c r="AJ910" s="107"/>
      <c r="AK910" s="107"/>
      <c r="AL910" s="107"/>
      <c r="AM910" s="107"/>
      <c r="AN910" s="107"/>
      <c r="AO910" s="107"/>
      <c r="AP910" s="107"/>
      <c r="AQ910" s="107"/>
      <c r="AR910" s="107"/>
      <c r="AS910" s="107"/>
      <c r="AT910" s="107"/>
      <c r="AU910" s="107"/>
      <c r="AV910" s="107"/>
      <c r="AW910" s="107"/>
      <c r="AX910" s="107"/>
      <c r="AY910" s="107"/>
      <c r="AZ910" s="107"/>
      <c r="BA910" s="107"/>
    </row>
    <row r="911">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c r="AG911" s="107"/>
      <c r="AH911" s="107"/>
      <c r="AI911" s="107"/>
      <c r="AJ911" s="107"/>
      <c r="AK911" s="107"/>
      <c r="AL911" s="107"/>
      <c r="AM911" s="107"/>
      <c r="AN911" s="107"/>
      <c r="AO911" s="107"/>
      <c r="AP911" s="107"/>
      <c r="AQ911" s="107"/>
      <c r="AR911" s="107"/>
      <c r="AS911" s="107"/>
      <c r="AT911" s="107"/>
      <c r="AU911" s="107"/>
      <c r="AV911" s="107"/>
      <c r="AW911" s="107"/>
      <c r="AX911" s="107"/>
      <c r="AY911" s="107"/>
      <c r="AZ911" s="107"/>
      <c r="BA911" s="107"/>
    </row>
    <row r="912">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c r="AA912" s="107"/>
      <c r="AB912" s="107"/>
      <c r="AC912" s="107"/>
      <c r="AD912" s="107"/>
      <c r="AE912" s="107"/>
      <c r="AF912" s="107"/>
      <c r="AG912" s="107"/>
      <c r="AH912" s="107"/>
      <c r="AI912" s="107"/>
      <c r="AJ912" s="107"/>
      <c r="AK912" s="107"/>
      <c r="AL912" s="107"/>
      <c r="AM912" s="107"/>
      <c r="AN912" s="107"/>
      <c r="AO912" s="107"/>
      <c r="AP912" s="107"/>
      <c r="AQ912" s="107"/>
      <c r="AR912" s="107"/>
      <c r="AS912" s="107"/>
      <c r="AT912" s="107"/>
      <c r="AU912" s="107"/>
      <c r="AV912" s="107"/>
      <c r="AW912" s="107"/>
      <c r="AX912" s="107"/>
      <c r="AY912" s="107"/>
      <c r="AZ912" s="107"/>
      <c r="BA912" s="107"/>
    </row>
    <row r="913">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c r="AG913" s="107"/>
      <c r="AH913" s="107"/>
      <c r="AI913" s="107"/>
      <c r="AJ913" s="107"/>
      <c r="AK913" s="107"/>
      <c r="AL913" s="107"/>
      <c r="AM913" s="107"/>
      <c r="AN913" s="107"/>
      <c r="AO913" s="107"/>
      <c r="AP913" s="107"/>
      <c r="AQ913" s="107"/>
      <c r="AR913" s="107"/>
      <c r="AS913" s="107"/>
      <c r="AT913" s="107"/>
      <c r="AU913" s="107"/>
      <c r="AV913" s="107"/>
      <c r="AW913" s="107"/>
      <c r="AX913" s="107"/>
      <c r="AY913" s="107"/>
      <c r="AZ913" s="107"/>
      <c r="BA913" s="107"/>
    </row>
    <row r="914">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c r="AG914" s="107"/>
      <c r="AH914" s="107"/>
      <c r="AI914" s="107"/>
      <c r="AJ914" s="107"/>
      <c r="AK914" s="107"/>
      <c r="AL914" s="107"/>
      <c r="AM914" s="107"/>
      <c r="AN914" s="107"/>
      <c r="AO914" s="107"/>
      <c r="AP914" s="107"/>
      <c r="AQ914" s="107"/>
      <c r="AR914" s="107"/>
      <c r="AS914" s="107"/>
      <c r="AT914" s="107"/>
      <c r="AU914" s="107"/>
      <c r="AV914" s="107"/>
      <c r="AW914" s="107"/>
      <c r="AX914" s="107"/>
      <c r="AY914" s="107"/>
      <c r="AZ914" s="107"/>
      <c r="BA914" s="107"/>
    </row>
    <row r="915">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c r="AG915" s="107"/>
      <c r="AH915" s="107"/>
      <c r="AI915" s="107"/>
      <c r="AJ915" s="107"/>
      <c r="AK915" s="107"/>
      <c r="AL915" s="107"/>
      <c r="AM915" s="107"/>
      <c r="AN915" s="107"/>
      <c r="AO915" s="107"/>
      <c r="AP915" s="107"/>
      <c r="AQ915" s="107"/>
      <c r="AR915" s="107"/>
      <c r="AS915" s="107"/>
      <c r="AT915" s="107"/>
      <c r="AU915" s="107"/>
      <c r="AV915" s="107"/>
      <c r="AW915" s="107"/>
      <c r="AX915" s="107"/>
      <c r="AY915" s="107"/>
      <c r="AZ915" s="107"/>
      <c r="BA915" s="107"/>
    </row>
    <row r="916">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c r="AA916" s="107"/>
      <c r="AB916" s="107"/>
      <c r="AC916" s="107"/>
      <c r="AD916" s="107"/>
      <c r="AE916" s="107"/>
      <c r="AF916" s="107"/>
      <c r="AG916" s="107"/>
      <c r="AH916" s="107"/>
      <c r="AI916" s="107"/>
      <c r="AJ916" s="107"/>
      <c r="AK916" s="107"/>
      <c r="AL916" s="107"/>
      <c r="AM916" s="107"/>
      <c r="AN916" s="107"/>
      <c r="AO916" s="107"/>
      <c r="AP916" s="107"/>
      <c r="AQ916" s="107"/>
      <c r="AR916" s="107"/>
      <c r="AS916" s="107"/>
      <c r="AT916" s="107"/>
      <c r="AU916" s="107"/>
      <c r="AV916" s="107"/>
      <c r="AW916" s="107"/>
      <c r="AX916" s="107"/>
      <c r="AY916" s="107"/>
      <c r="AZ916" s="107"/>
      <c r="BA916" s="107"/>
    </row>
    <row r="917">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c r="AA917" s="107"/>
      <c r="AB917" s="107"/>
      <c r="AC917" s="107"/>
      <c r="AD917" s="107"/>
      <c r="AE917" s="107"/>
      <c r="AF917" s="107"/>
      <c r="AG917" s="107"/>
      <c r="AH917" s="107"/>
      <c r="AI917" s="107"/>
      <c r="AJ917" s="107"/>
      <c r="AK917" s="107"/>
      <c r="AL917" s="107"/>
      <c r="AM917" s="107"/>
      <c r="AN917" s="107"/>
      <c r="AO917" s="107"/>
      <c r="AP917" s="107"/>
      <c r="AQ917" s="107"/>
      <c r="AR917" s="107"/>
      <c r="AS917" s="107"/>
      <c r="AT917" s="107"/>
      <c r="AU917" s="107"/>
      <c r="AV917" s="107"/>
      <c r="AW917" s="107"/>
      <c r="AX917" s="107"/>
      <c r="AY917" s="107"/>
      <c r="AZ917" s="107"/>
      <c r="BA917" s="107"/>
    </row>
    <row r="918">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c r="AY918" s="107"/>
      <c r="AZ918" s="107"/>
      <c r="BA918" s="107"/>
    </row>
    <row r="919">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c r="AA919" s="107"/>
      <c r="AB919" s="107"/>
      <c r="AC919" s="107"/>
      <c r="AD919" s="107"/>
      <c r="AE919" s="107"/>
      <c r="AF919" s="107"/>
      <c r="AG919" s="107"/>
      <c r="AH919" s="107"/>
      <c r="AI919" s="107"/>
      <c r="AJ919" s="107"/>
      <c r="AK919" s="107"/>
      <c r="AL919" s="107"/>
      <c r="AM919" s="107"/>
      <c r="AN919" s="107"/>
      <c r="AO919" s="107"/>
      <c r="AP919" s="107"/>
      <c r="AQ919" s="107"/>
      <c r="AR919" s="107"/>
      <c r="AS919" s="107"/>
      <c r="AT919" s="107"/>
      <c r="AU919" s="107"/>
      <c r="AV919" s="107"/>
      <c r="AW919" s="107"/>
      <c r="AX919" s="107"/>
      <c r="AY919" s="107"/>
      <c r="AZ919" s="107"/>
      <c r="BA919" s="107"/>
    </row>
    <row r="920">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c r="AJ920" s="107"/>
      <c r="AK920" s="107"/>
      <c r="AL920" s="107"/>
      <c r="AM920" s="107"/>
      <c r="AN920" s="107"/>
      <c r="AO920" s="107"/>
      <c r="AP920" s="107"/>
      <c r="AQ920" s="107"/>
      <c r="AR920" s="107"/>
      <c r="AS920" s="107"/>
      <c r="AT920" s="107"/>
      <c r="AU920" s="107"/>
      <c r="AV920" s="107"/>
      <c r="AW920" s="107"/>
      <c r="AX920" s="107"/>
      <c r="AY920" s="107"/>
      <c r="AZ920" s="107"/>
      <c r="BA920" s="107"/>
    </row>
    <row r="921">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c r="AG921" s="107"/>
      <c r="AH921" s="107"/>
      <c r="AI921" s="107"/>
      <c r="AJ921" s="107"/>
      <c r="AK921" s="107"/>
      <c r="AL921" s="107"/>
      <c r="AM921" s="107"/>
      <c r="AN921" s="107"/>
      <c r="AO921" s="107"/>
      <c r="AP921" s="107"/>
      <c r="AQ921" s="107"/>
      <c r="AR921" s="107"/>
      <c r="AS921" s="107"/>
      <c r="AT921" s="107"/>
      <c r="AU921" s="107"/>
      <c r="AV921" s="107"/>
      <c r="AW921" s="107"/>
      <c r="AX921" s="107"/>
      <c r="AY921" s="107"/>
      <c r="AZ921" s="107"/>
      <c r="BA921" s="107"/>
    </row>
    <row r="922">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c r="AG922" s="107"/>
      <c r="AH922" s="107"/>
      <c r="AI922" s="107"/>
      <c r="AJ922" s="107"/>
      <c r="AK922" s="107"/>
      <c r="AL922" s="107"/>
      <c r="AM922" s="107"/>
      <c r="AN922" s="107"/>
      <c r="AO922" s="107"/>
      <c r="AP922" s="107"/>
      <c r="AQ922" s="107"/>
      <c r="AR922" s="107"/>
      <c r="AS922" s="107"/>
      <c r="AT922" s="107"/>
      <c r="AU922" s="107"/>
      <c r="AV922" s="107"/>
      <c r="AW922" s="107"/>
      <c r="AX922" s="107"/>
      <c r="AY922" s="107"/>
      <c r="AZ922" s="107"/>
      <c r="BA922" s="107"/>
    </row>
    <row r="923">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107"/>
      <c r="AH923" s="107"/>
      <c r="AI923" s="107"/>
      <c r="AJ923" s="107"/>
      <c r="AK923" s="107"/>
      <c r="AL923" s="107"/>
      <c r="AM923" s="107"/>
      <c r="AN923" s="107"/>
      <c r="AO923" s="107"/>
      <c r="AP923" s="107"/>
      <c r="AQ923" s="107"/>
      <c r="AR923" s="107"/>
      <c r="AS923" s="107"/>
      <c r="AT923" s="107"/>
      <c r="AU923" s="107"/>
      <c r="AV923" s="107"/>
      <c r="AW923" s="107"/>
      <c r="AX923" s="107"/>
      <c r="AY923" s="107"/>
      <c r="AZ923" s="107"/>
      <c r="BA923" s="107"/>
    </row>
    <row r="924">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c r="AK924" s="107"/>
      <c r="AL924" s="107"/>
      <c r="AM924" s="107"/>
      <c r="AN924" s="107"/>
      <c r="AO924" s="107"/>
      <c r="AP924" s="107"/>
      <c r="AQ924" s="107"/>
      <c r="AR924" s="107"/>
      <c r="AS924" s="107"/>
      <c r="AT924" s="107"/>
      <c r="AU924" s="107"/>
      <c r="AV924" s="107"/>
      <c r="AW924" s="107"/>
      <c r="AX924" s="107"/>
      <c r="AY924" s="107"/>
      <c r="AZ924" s="107"/>
      <c r="BA924" s="107"/>
    </row>
    <row r="925">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c r="AJ925" s="107"/>
      <c r="AK925" s="107"/>
      <c r="AL925" s="107"/>
      <c r="AM925" s="107"/>
      <c r="AN925" s="107"/>
      <c r="AO925" s="107"/>
      <c r="AP925" s="107"/>
      <c r="AQ925" s="107"/>
      <c r="AR925" s="107"/>
      <c r="AS925" s="107"/>
      <c r="AT925" s="107"/>
      <c r="AU925" s="107"/>
      <c r="AV925" s="107"/>
      <c r="AW925" s="107"/>
      <c r="AX925" s="107"/>
      <c r="AY925" s="107"/>
      <c r="AZ925" s="107"/>
      <c r="BA925" s="107"/>
    </row>
    <row r="926">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c r="AA926" s="107"/>
      <c r="AB926" s="107"/>
      <c r="AC926" s="107"/>
      <c r="AD926" s="107"/>
      <c r="AE926" s="107"/>
      <c r="AF926" s="107"/>
      <c r="AG926" s="107"/>
      <c r="AH926" s="107"/>
      <c r="AI926" s="107"/>
      <c r="AJ926" s="107"/>
      <c r="AK926" s="107"/>
      <c r="AL926" s="107"/>
      <c r="AM926" s="107"/>
      <c r="AN926" s="107"/>
      <c r="AO926" s="107"/>
      <c r="AP926" s="107"/>
      <c r="AQ926" s="107"/>
      <c r="AR926" s="107"/>
      <c r="AS926" s="107"/>
      <c r="AT926" s="107"/>
      <c r="AU926" s="107"/>
      <c r="AV926" s="107"/>
      <c r="AW926" s="107"/>
      <c r="AX926" s="107"/>
      <c r="AY926" s="107"/>
      <c r="AZ926" s="107"/>
      <c r="BA926" s="107"/>
    </row>
    <row r="927">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c r="AG927" s="107"/>
      <c r="AH927" s="107"/>
      <c r="AI927" s="107"/>
      <c r="AJ927" s="107"/>
      <c r="AK927" s="107"/>
      <c r="AL927" s="107"/>
      <c r="AM927" s="107"/>
      <c r="AN927" s="107"/>
      <c r="AO927" s="107"/>
      <c r="AP927" s="107"/>
      <c r="AQ927" s="107"/>
      <c r="AR927" s="107"/>
      <c r="AS927" s="107"/>
      <c r="AT927" s="107"/>
      <c r="AU927" s="107"/>
      <c r="AV927" s="107"/>
      <c r="AW927" s="107"/>
      <c r="AX927" s="107"/>
      <c r="AY927" s="107"/>
      <c r="AZ927" s="107"/>
      <c r="BA927" s="107"/>
    </row>
    <row r="928">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c r="AA928" s="107"/>
      <c r="AB928" s="107"/>
      <c r="AC928" s="107"/>
      <c r="AD928" s="107"/>
      <c r="AE928" s="107"/>
      <c r="AF928" s="107"/>
      <c r="AG928" s="107"/>
      <c r="AH928" s="107"/>
      <c r="AI928" s="107"/>
      <c r="AJ928" s="107"/>
      <c r="AK928" s="107"/>
      <c r="AL928" s="107"/>
      <c r="AM928" s="107"/>
      <c r="AN928" s="107"/>
      <c r="AO928" s="107"/>
      <c r="AP928" s="107"/>
      <c r="AQ928" s="107"/>
      <c r="AR928" s="107"/>
      <c r="AS928" s="107"/>
      <c r="AT928" s="107"/>
      <c r="AU928" s="107"/>
      <c r="AV928" s="107"/>
      <c r="AW928" s="107"/>
      <c r="AX928" s="107"/>
      <c r="AY928" s="107"/>
      <c r="AZ928" s="107"/>
      <c r="BA928" s="107"/>
    </row>
    <row r="929">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c r="AY929" s="107"/>
      <c r="AZ929" s="107"/>
      <c r="BA929" s="107"/>
    </row>
    <row r="930">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c r="AA930" s="107"/>
      <c r="AB930" s="107"/>
      <c r="AC930" s="107"/>
      <c r="AD930" s="107"/>
      <c r="AE930" s="107"/>
      <c r="AF930" s="107"/>
      <c r="AG930" s="107"/>
      <c r="AH930" s="107"/>
      <c r="AI930" s="107"/>
      <c r="AJ930" s="107"/>
      <c r="AK930" s="107"/>
      <c r="AL930" s="107"/>
      <c r="AM930" s="107"/>
      <c r="AN930" s="107"/>
      <c r="AO930" s="107"/>
      <c r="AP930" s="107"/>
      <c r="AQ930" s="107"/>
      <c r="AR930" s="107"/>
      <c r="AS930" s="107"/>
      <c r="AT930" s="107"/>
      <c r="AU930" s="107"/>
      <c r="AV930" s="107"/>
      <c r="AW930" s="107"/>
      <c r="AX930" s="107"/>
      <c r="AY930" s="107"/>
      <c r="AZ930" s="107"/>
      <c r="BA930" s="107"/>
    </row>
    <row r="931">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c r="AA931" s="107"/>
      <c r="AB931" s="107"/>
      <c r="AC931" s="107"/>
      <c r="AD931" s="107"/>
      <c r="AE931" s="107"/>
      <c r="AF931" s="107"/>
      <c r="AG931" s="107"/>
      <c r="AH931" s="107"/>
      <c r="AI931" s="107"/>
      <c r="AJ931" s="107"/>
      <c r="AK931" s="107"/>
      <c r="AL931" s="107"/>
      <c r="AM931" s="107"/>
      <c r="AN931" s="107"/>
      <c r="AO931" s="107"/>
      <c r="AP931" s="107"/>
      <c r="AQ931" s="107"/>
      <c r="AR931" s="107"/>
      <c r="AS931" s="107"/>
      <c r="AT931" s="107"/>
      <c r="AU931" s="107"/>
      <c r="AV931" s="107"/>
      <c r="AW931" s="107"/>
      <c r="AX931" s="107"/>
      <c r="AY931" s="107"/>
      <c r="AZ931" s="107"/>
      <c r="BA931" s="107"/>
    </row>
    <row r="932">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c r="AK932" s="107"/>
      <c r="AL932" s="107"/>
      <c r="AM932" s="107"/>
      <c r="AN932" s="107"/>
      <c r="AO932" s="107"/>
      <c r="AP932" s="107"/>
      <c r="AQ932" s="107"/>
      <c r="AR932" s="107"/>
      <c r="AS932" s="107"/>
      <c r="AT932" s="107"/>
      <c r="AU932" s="107"/>
      <c r="AV932" s="107"/>
      <c r="AW932" s="107"/>
      <c r="AX932" s="107"/>
      <c r="AY932" s="107"/>
      <c r="AZ932" s="107"/>
      <c r="BA932" s="107"/>
    </row>
    <row r="933">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c r="AK933" s="107"/>
      <c r="AL933" s="107"/>
      <c r="AM933" s="107"/>
      <c r="AN933" s="107"/>
      <c r="AO933" s="107"/>
      <c r="AP933" s="107"/>
      <c r="AQ933" s="107"/>
      <c r="AR933" s="107"/>
      <c r="AS933" s="107"/>
      <c r="AT933" s="107"/>
      <c r="AU933" s="107"/>
      <c r="AV933" s="107"/>
      <c r="AW933" s="107"/>
      <c r="AX933" s="107"/>
      <c r="AY933" s="107"/>
      <c r="AZ933" s="107"/>
      <c r="BA933" s="107"/>
    </row>
    <row r="934">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c r="AA934" s="107"/>
      <c r="AB934" s="107"/>
      <c r="AC934" s="107"/>
      <c r="AD934" s="107"/>
      <c r="AE934" s="107"/>
      <c r="AF934" s="107"/>
      <c r="AG934" s="107"/>
      <c r="AH934" s="107"/>
      <c r="AI934" s="107"/>
      <c r="AJ934" s="107"/>
      <c r="AK934" s="107"/>
      <c r="AL934" s="107"/>
      <c r="AM934" s="107"/>
      <c r="AN934" s="107"/>
      <c r="AO934" s="107"/>
      <c r="AP934" s="107"/>
      <c r="AQ934" s="107"/>
      <c r="AR934" s="107"/>
      <c r="AS934" s="107"/>
      <c r="AT934" s="107"/>
      <c r="AU934" s="107"/>
      <c r="AV934" s="107"/>
      <c r="AW934" s="107"/>
      <c r="AX934" s="107"/>
      <c r="AY934" s="107"/>
      <c r="AZ934" s="107"/>
      <c r="BA934" s="107"/>
    </row>
    <row r="935">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c r="AA935" s="107"/>
      <c r="AB935" s="107"/>
      <c r="AC935" s="107"/>
      <c r="AD935" s="107"/>
      <c r="AE935" s="107"/>
      <c r="AF935" s="107"/>
      <c r="AG935" s="107"/>
      <c r="AH935" s="107"/>
      <c r="AI935" s="107"/>
      <c r="AJ935" s="107"/>
      <c r="AK935" s="107"/>
      <c r="AL935" s="107"/>
      <c r="AM935" s="107"/>
      <c r="AN935" s="107"/>
      <c r="AO935" s="107"/>
      <c r="AP935" s="107"/>
      <c r="AQ935" s="107"/>
      <c r="AR935" s="107"/>
      <c r="AS935" s="107"/>
      <c r="AT935" s="107"/>
      <c r="AU935" s="107"/>
      <c r="AV935" s="107"/>
      <c r="AW935" s="107"/>
      <c r="AX935" s="107"/>
      <c r="AY935" s="107"/>
      <c r="AZ935" s="107"/>
      <c r="BA935" s="107"/>
    </row>
    <row r="936">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c r="AJ936" s="107"/>
      <c r="AK936" s="107"/>
      <c r="AL936" s="107"/>
      <c r="AM936" s="107"/>
      <c r="AN936" s="107"/>
      <c r="AO936" s="107"/>
      <c r="AP936" s="107"/>
      <c r="AQ936" s="107"/>
      <c r="AR936" s="107"/>
      <c r="AS936" s="107"/>
      <c r="AT936" s="107"/>
      <c r="AU936" s="107"/>
      <c r="AV936" s="107"/>
      <c r="AW936" s="107"/>
      <c r="AX936" s="107"/>
      <c r="AY936" s="107"/>
      <c r="AZ936" s="107"/>
      <c r="BA936" s="107"/>
    </row>
    <row r="937">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c r="AJ937" s="107"/>
      <c r="AK937" s="107"/>
      <c r="AL937" s="107"/>
      <c r="AM937" s="107"/>
      <c r="AN937" s="107"/>
      <c r="AO937" s="107"/>
      <c r="AP937" s="107"/>
      <c r="AQ937" s="107"/>
      <c r="AR937" s="107"/>
      <c r="AS937" s="107"/>
      <c r="AT937" s="107"/>
      <c r="AU937" s="107"/>
      <c r="AV937" s="107"/>
      <c r="AW937" s="107"/>
      <c r="AX937" s="107"/>
      <c r="AY937" s="107"/>
      <c r="AZ937" s="107"/>
      <c r="BA937" s="107"/>
    </row>
    <row r="938">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c r="AK938" s="107"/>
      <c r="AL938" s="107"/>
      <c r="AM938" s="107"/>
      <c r="AN938" s="107"/>
      <c r="AO938" s="107"/>
      <c r="AP938" s="107"/>
      <c r="AQ938" s="107"/>
      <c r="AR938" s="107"/>
      <c r="AS938" s="107"/>
      <c r="AT938" s="107"/>
      <c r="AU938" s="107"/>
      <c r="AV938" s="107"/>
      <c r="AW938" s="107"/>
      <c r="AX938" s="107"/>
      <c r="AY938" s="107"/>
      <c r="AZ938" s="107"/>
      <c r="BA938" s="107"/>
    </row>
    <row r="939">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c r="AK939" s="107"/>
      <c r="AL939" s="107"/>
      <c r="AM939" s="107"/>
      <c r="AN939" s="107"/>
      <c r="AO939" s="107"/>
      <c r="AP939" s="107"/>
      <c r="AQ939" s="107"/>
      <c r="AR939" s="107"/>
      <c r="AS939" s="107"/>
      <c r="AT939" s="107"/>
      <c r="AU939" s="107"/>
      <c r="AV939" s="107"/>
      <c r="AW939" s="107"/>
      <c r="AX939" s="107"/>
      <c r="AY939" s="107"/>
      <c r="AZ939" s="107"/>
      <c r="BA939" s="107"/>
    </row>
    <row r="940">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c r="AK940" s="107"/>
      <c r="AL940" s="107"/>
      <c r="AM940" s="107"/>
      <c r="AN940" s="107"/>
      <c r="AO940" s="107"/>
      <c r="AP940" s="107"/>
      <c r="AQ940" s="107"/>
      <c r="AR940" s="107"/>
      <c r="AS940" s="107"/>
      <c r="AT940" s="107"/>
      <c r="AU940" s="107"/>
      <c r="AV940" s="107"/>
      <c r="AW940" s="107"/>
      <c r="AX940" s="107"/>
      <c r="AY940" s="107"/>
      <c r="AZ940" s="107"/>
      <c r="BA940" s="107"/>
    </row>
    <row r="941">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c r="AK941" s="107"/>
      <c r="AL941" s="107"/>
      <c r="AM941" s="107"/>
      <c r="AN941" s="107"/>
      <c r="AO941" s="107"/>
      <c r="AP941" s="107"/>
      <c r="AQ941" s="107"/>
      <c r="AR941" s="107"/>
      <c r="AS941" s="107"/>
      <c r="AT941" s="107"/>
      <c r="AU941" s="107"/>
      <c r="AV941" s="107"/>
      <c r="AW941" s="107"/>
      <c r="AX941" s="107"/>
      <c r="AY941" s="107"/>
      <c r="AZ941" s="107"/>
      <c r="BA941" s="107"/>
    </row>
    <row r="942">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c r="AK942" s="107"/>
      <c r="AL942" s="107"/>
      <c r="AM942" s="107"/>
      <c r="AN942" s="107"/>
      <c r="AO942" s="107"/>
      <c r="AP942" s="107"/>
      <c r="AQ942" s="107"/>
      <c r="AR942" s="107"/>
      <c r="AS942" s="107"/>
      <c r="AT942" s="107"/>
      <c r="AU942" s="107"/>
      <c r="AV942" s="107"/>
      <c r="AW942" s="107"/>
      <c r="AX942" s="107"/>
      <c r="AY942" s="107"/>
      <c r="AZ942" s="107"/>
      <c r="BA942" s="107"/>
    </row>
    <row r="943">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c r="AK943" s="107"/>
      <c r="AL943" s="107"/>
      <c r="AM943" s="107"/>
      <c r="AN943" s="107"/>
      <c r="AO943" s="107"/>
      <c r="AP943" s="107"/>
      <c r="AQ943" s="107"/>
      <c r="AR943" s="107"/>
      <c r="AS943" s="107"/>
      <c r="AT943" s="107"/>
      <c r="AU943" s="107"/>
      <c r="AV943" s="107"/>
      <c r="AW943" s="107"/>
      <c r="AX943" s="107"/>
      <c r="AY943" s="107"/>
      <c r="AZ943" s="107"/>
      <c r="BA943" s="107"/>
    </row>
    <row r="944">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c r="AK944" s="107"/>
      <c r="AL944" s="107"/>
      <c r="AM944" s="107"/>
      <c r="AN944" s="107"/>
      <c r="AO944" s="107"/>
      <c r="AP944" s="107"/>
      <c r="AQ944" s="107"/>
      <c r="AR944" s="107"/>
      <c r="AS944" s="107"/>
      <c r="AT944" s="107"/>
      <c r="AU944" s="107"/>
      <c r="AV944" s="107"/>
      <c r="AW944" s="107"/>
      <c r="AX944" s="107"/>
      <c r="AY944" s="107"/>
      <c r="AZ944" s="107"/>
      <c r="BA944" s="107"/>
    </row>
    <row r="945">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c r="AK945" s="107"/>
      <c r="AL945" s="107"/>
      <c r="AM945" s="107"/>
      <c r="AN945" s="107"/>
      <c r="AO945" s="107"/>
      <c r="AP945" s="107"/>
      <c r="AQ945" s="107"/>
      <c r="AR945" s="107"/>
      <c r="AS945" s="107"/>
      <c r="AT945" s="107"/>
      <c r="AU945" s="107"/>
      <c r="AV945" s="107"/>
      <c r="AW945" s="107"/>
      <c r="AX945" s="107"/>
      <c r="AY945" s="107"/>
      <c r="AZ945" s="107"/>
      <c r="BA945" s="107"/>
    </row>
    <row r="946">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c r="AA946" s="107"/>
      <c r="AB946" s="107"/>
      <c r="AC946" s="107"/>
      <c r="AD946" s="107"/>
      <c r="AE946" s="107"/>
      <c r="AF946" s="107"/>
      <c r="AG946" s="107"/>
      <c r="AH946" s="107"/>
      <c r="AI946" s="107"/>
      <c r="AJ946" s="107"/>
      <c r="AK946" s="107"/>
      <c r="AL946" s="107"/>
      <c r="AM946" s="107"/>
      <c r="AN946" s="107"/>
      <c r="AO946" s="107"/>
      <c r="AP946" s="107"/>
      <c r="AQ946" s="107"/>
      <c r="AR946" s="107"/>
      <c r="AS946" s="107"/>
      <c r="AT946" s="107"/>
      <c r="AU946" s="107"/>
      <c r="AV946" s="107"/>
      <c r="AW946" s="107"/>
      <c r="AX946" s="107"/>
      <c r="AY946" s="107"/>
      <c r="AZ946" s="107"/>
      <c r="BA946" s="107"/>
    </row>
    <row r="947">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c r="AK947" s="107"/>
      <c r="AL947" s="107"/>
      <c r="AM947" s="107"/>
      <c r="AN947" s="107"/>
      <c r="AO947" s="107"/>
      <c r="AP947" s="107"/>
      <c r="AQ947" s="107"/>
      <c r="AR947" s="107"/>
      <c r="AS947" s="107"/>
      <c r="AT947" s="107"/>
      <c r="AU947" s="107"/>
      <c r="AV947" s="107"/>
      <c r="AW947" s="107"/>
      <c r="AX947" s="107"/>
      <c r="AY947" s="107"/>
      <c r="AZ947" s="107"/>
      <c r="BA947" s="107"/>
    </row>
    <row r="948">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c r="AA948" s="107"/>
      <c r="AB948" s="107"/>
      <c r="AC948" s="107"/>
      <c r="AD948" s="107"/>
      <c r="AE948" s="107"/>
      <c r="AF948" s="107"/>
      <c r="AG948" s="107"/>
      <c r="AH948" s="107"/>
      <c r="AI948" s="107"/>
      <c r="AJ948" s="107"/>
      <c r="AK948" s="107"/>
      <c r="AL948" s="107"/>
      <c r="AM948" s="107"/>
      <c r="AN948" s="107"/>
      <c r="AO948" s="107"/>
      <c r="AP948" s="107"/>
      <c r="AQ948" s="107"/>
      <c r="AR948" s="107"/>
      <c r="AS948" s="107"/>
      <c r="AT948" s="107"/>
      <c r="AU948" s="107"/>
      <c r="AV948" s="107"/>
      <c r="AW948" s="107"/>
      <c r="AX948" s="107"/>
      <c r="AY948" s="107"/>
      <c r="AZ948" s="107"/>
      <c r="BA948" s="107"/>
    </row>
    <row r="949">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c r="AA949" s="107"/>
      <c r="AB949" s="107"/>
      <c r="AC949" s="107"/>
      <c r="AD949" s="107"/>
      <c r="AE949" s="107"/>
      <c r="AF949" s="107"/>
      <c r="AG949" s="107"/>
      <c r="AH949" s="107"/>
      <c r="AI949" s="107"/>
      <c r="AJ949" s="107"/>
      <c r="AK949" s="107"/>
      <c r="AL949" s="107"/>
      <c r="AM949" s="107"/>
      <c r="AN949" s="107"/>
      <c r="AO949" s="107"/>
      <c r="AP949" s="107"/>
      <c r="AQ949" s="107"/>
      <c r="AR949" s="107"/>
      <c r="AS949" s="107"/>
      <c r="AT949" s="107"/>
      <c r="AU949" s="107"/>
      <c r="AV949" s="107"/>
      <c r="AW949" s="107"/>
      <c r="AX949" s="107"/>
      <c r="AY949" s="107"/>
      <c r="AZ949" s="107"/>
      <c r="BA949" s="107"/>
    </row>
    <row r="950">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c r="AA950" s="107"/>
      <c r="AB950" s="107"/>
      <c r="AC950" s="107"/>
      <c r="AD950" s="107"/>
      <c r="AE950" s="107"/>
      <c r="AF950" s="107"/>
      <c r="AG950" s="107"/>
      <c r="AH950" s="107"/>
      <c r="AI950" s="107"/>
      <c r="AJ950" s="107"/>
      <c r="AK950" s="107"/>
      <c r="AL950" s="107"/>
      <c r="AM950" s="107"/>
      <c r="AN950" s="107"/>
      <c r="AO950" s="107"/>
      <c r="AP950" s="107"/>
      <c r="AQ950" s="107"/>
      <c r="AR950" s="107"/>
      <c r="AS950" s="107"/>
      <c r="AT950" s="107"/>
      <c r="AU950" s="107"/>
      <c r="AV950" s="107"/>
      <c r="AW950" s="107"/>
      <c r="AX950" s="107"/>
      <c r="AY950" s="107"/>
      <c r="AZ950" s="107"/>
      <c r="BA950" s="107"/>
    </row>
    <row r="951">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c r="AK951" s="107"/>
      <c r="AL951" s="107"/>
      <c r="AM951" s="107"/>
      <c r="AN951" s="107"/>
      <c r="AO951" s="107"/>
      <c r="AP951" s="107"/>
      <c r="AQ951" s="107"/>
      <c r="AR951" s="107"/>
      <c r="AS951" s="107"/>
      <c r="AT951" s="107"/>
      <c r="AU951" s="107"/>
      <c r="AV951" s="107"/>
      <c r="AW951" s="107"/>
      <c r="AX951" s="107"/>
      <c r="AY951" s="107"/>
      <c r="AZ951" s="107"/>
      <c r="BA951" s="107"/>
    </row>
    <row r="952">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7"/>
      <c r="AI952" s="107"/>
      <c r="AJ952" s="107"/>
      <c r="AK952" s="107"/>
      <c r="AL952" s="107"/>
      <c r="AM952" s="107"/>
      <c r="AN952" s="107"/>
      <c r="AO952" s="107"/>
      <c r="AP952" s="107"/>
      <c r="AQ952" s="107"/>
      <c r="AR952" s="107"/>
      <c r="AS952" s="107"/>
      <c r="AT952" s="107"/>
      <c r="AU952" s="107"/>
      <c r="AV952" s="107"/>
      <c r="AW952" s="107"/>
      <c r="AX952" s="107"/>
      <c r="AY952" s="107"/>
      <c r="AZ952" s="107"/>
      <c r="BA952" s="107"/>
    </row>
    <row r="953">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c r="AK953" s="107"/>
      <c r="AL953" s="107"/>
      <c r="AM953" s="107"/>
      <c r="AN953" s="107"/>
      <c r="AO953" s="107"/>
      <c r="AP953" s="107"/>
      <c r="AQ953" s="107"/>
      <c r="AR953" s="107"/>
      <c r="AS953" s="107"/>
      <c r="AT953" s="107"/>
      <c r="AU953" s="107"/>
      <c r="AV953" s="107"/>
      <c r="AW953" s="107"/>
      <c r="AX953" s="107"/>
      <c r="AY953" s="107"/>
      <c r="AZ953" s="107"/>
      <c r="BA953" s="107"/>
    </row>
    <row r="954">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c r="AK954" s="107"/>
      <c r="AL954" s="107"/>
      <c r="AM954" s="107"/>
      <c r="AN954" s="107"/>
      <c r="AO954" s="107"/>
      <c r="AP954" s="107"/>
      <c r="AQ954" s="107"/>
      <c r="AR954" s="107"/>
      <c r="AS954" s="107"/>
      <c r="AT954" s="107"/>
      <c r="AU954" s="107"/>
      <c r="AV954" s="107"/>
      <c r="AW954" s="107"/>
      <c r="AX954" s="107"/>
      <c r="AY954" s="107"/>
      <c r="AZ954" s="107"/>
      <c r="BA954" s="107"/>
    </row>
    <row r="955">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c r="AK955" s="107"/>
      <c r="AL955" s="107"/>
      <c r="AM955" s="107"/>
      <c r="AN955" s="107"/>
      <c r="AO955" s="107"/>
      <c r="AP955" s="107"/>
      <c r="AQ955" s="107"/>
      <c r="AR955" s="107"/>
      <c r="AS955" s="107"/>
      <c r="AT955" s="107"/>
      <c r="AU955" s="107"/>
      <c r="AV955" s="107"/>
      <c r="AW955" s="107"/>
      <c r="AX955" s="107"/>
      <c r="AY955" s="107"/>
      <c r="AZ955" s="107"/>
      <c r="BA955" s="107"/>
    </row>
    <row r="956">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c r="AK956" s="107"/>
      <c r="AL956" s="107"/>
      <c r="AM956" s="107"/>
      <c r="AN956" s="107"/>
      <c r="AO956" s="107"/>
      <c r="AP956" s="107"/>
      <c r="AQ956" s="107"/>
      <c r="AR956" s="107"/>
      <c r="AS956" s="107"/>
      <c r="AT956" s="107"/>
      <c r="AU956" s="107"/>
      <c r="AV956" s="107"/>
      <c r="AW956" s="107"/>
      <c r="AX956" s="107"/>
      <c r="AY956" s="107"/>
      <c r="AZ956" s="107"/>
      <c r="BA956" s="107"/>
    </row>
    <row r="957">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c r="AK957" s="107"/>
      <c r="AL957" s="107"/>
      <c r="AM957" s="107"/>
      <c r="AN957" s="107"/>
      <c r="AO957" s="107"/>
      <c r="AP957" s="107"/>
      <c r="AQ957" s="107"/>
      <c r="AR957" s="107"/>
      <c r="AS957" s="107"/>
      <c r="AT957" s="107"/>
      <c r="AU957" s="107"/>
      <c r="AV957" s="107"/>
      <c r="AW957" s="107"/>
      <c r="AX957" s="107"/>
      <c r="AY957" s="107"/>
      <c r="AZ957" s="107"/>
      <c r="BA957" s="107"/>
    </row>
    <row r="958">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c r="AK958" s="107"/>
      <c r="AL958" s="107"/>
      <c r="AM958" s="107"/>
      <c r="AN958" s="107"/>
      <c r="AO958" s="107"/>
      <c r="AP958" s="107"/>
      <c r="AQ958" s="107"/>
      <c r="AR958" s="107"/>
      <c r="AS958" s="107"/>
      <c r="AT958" s="107"/>
      <c r="AU958" s="107"/>
      <c r="AV958" s="107"/>
      <c r="AW958" s="107"/>
      <c r="AX958" s="107"/>
      <c r="AY958" s="107"/>
      <c r="AZ958" s="107"/>
      <c r="BA958" s="107"/>
    </row>
    <row r="959">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c r="AK959" s="107"/>
      <c r="AL959" s="107"/>
      <c r="AM959" s="107"/>
      <c r="AN959" s="107"/>
      <c r="AO959" s="107"/>
      <c r="AP959" s="107"/>
      <c r="AQ959" s="107"/>
      <c r="AR959" s="107"/>
      <c r="AS959" s="107"/>
      <c r="AT959" s="107"/>
      <c r="AU959" s="107"/>
      <c r="AV959" s="107"/>
      <c r="AW959" s="107"/>
      <c r="AX959" s="107"/>
      <c r="AY959" s="107"/>
      <c r="AZ959" s="107"/>
      <c r="BA959" s="107"/>
    </row>
    <row r="960">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c r="AK960" s="107"/>
      <c r="AL960" s="107"/>
      <c r="AM960" s="107"/>
      <c r="AN960" s="107"/>
      <c r="AO960" s="107"/>
      <c r="AP960" s="107"/>
      <c r="AQ960" s="107"/>
      <c r="AR960" s="107"/>
      <c r="AS960" s="107"/>
      <c r="AT960" s="107"/>
      <c r="AU960" s="107"/>
      <c r="AV960" s="107"/>
      <c r="AW960" s="107"/>
      <c r="AX960" s="107"/>
      <c r="AY960" s="107"/>
      <c r="AZ960" s="107"/>
      <c r="BA960" s="107"/>
    </row>
    <row r="961">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c r="AA961" s="107"/>
      <c r="AB961" s="107"/>
      <c r="AC961" s="107"/>
      <c r="AD961" s="107"/>
      <c r="AE961" s="107"/>
      <c r="AF961" s="107"/>
      <c r="AG961" s="107"/>
      <c r="AH961" s="107"/>
      <c r="AI961" s="107"/>
      <c r="AJ961" s="107"/>
      <c r="AK961" s="107"/>
      <c r="AL961" s="107"/>
      <c r="AM961" s="107"/>
      <c r="AN961" s="107"/>
      <c r="AO961" s="107"/>
      <c r="AP961" s="107"/>
      <c r="AQ961" s="107"/>
      <c r="AR961" s="107"/>
      <c r="AS961" s="107"/>
      <c r="AT961" s="107"/>
      <c r="AU961" s="107"/>
      <c r="AV961" s="107"/>
      <c r="AW961" s="107"/>
      <c r="AX961" s="107"/>
      <c r="AY961" s="107"/>
      <c r="AZ961" s="107"/>
      <c r="BA961" s="107"/>
    </row>
    <row r="962">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c r="AK962" s="107"/>
      <c r="AL962" s="107"/>
      <c r="AM962" s="107"/>
      <c r="AN962" s="107"/>
      <c r="AO962" s="107"/>
      <c r="AP962" s="107"/>
      <c r="AQ962" s="107"/>
      <c r="AR962" s="107"/>
      <c r="AS962" s="107"/>
      <c r="AT962" s="107"/>
      <c r="AU962" s="107"/>
      <c r="AV962" s="107"/>
      <c r="AW962" s="107"/>
      <c r="AX962" s="107"/>
      <c r="AY962" s="107"/>
      <c r="AZ962" s="107"/>
      <c r="BA962" s="107"/>
    </row>
  </sheetData>
  <mergeCells count="22">
    <mergeCell ref="B15:D15"/>
    <mergeCell ref="B16:D16"/>
    <mergeCell ref="B17:D17"/>
    <mergeCell ref="B20:D20"/>
    <mergeCell ref="O20:R22"/>
    <mergeCell ref="O26:R28"/>
    <mergeCell ref="B7:D7"/>
    <mergeCell ref="B8:D8"/>
    <mergeCell ref="B9:D9"/>
    <mergeCell ref="B10:D10"/>
    <mergeCell ref="B13:D13"/>
    <mergeCell ref="O13:R16"/>
    <mergeCell ref="B22:D22"/>
    <mergeCell ref="B36:D36"/>
    <mergeCell ref="B151:D151"/>
    <mergeCell ref="B14:D14"/>
    <mergeCell ref="B21:D21"/>
    <mergeCell ref="B23:D23"/>
    <mergeCell ref="B26:D26"/>
    <mergeCell ref="B27:D27"/>
    <mergeCell ref="B28:D28"/>
    <mergeCell ref="B29:D29"/>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2" width="3.13"/>
    <col customWidth="1" min="3" max="3" width="3.63"/>
    <col customWidth="1" min="4" max="4" width="2.0"/>
    <col customWidth="1" min="5" max="5" width="26.5"/>
    <col customWidth="1" min="6" max="7" width="0.38"/>
    <col customWidth="1" min="8" max="8" width="2.25"/>
    <col customWidth="1" min="10" max="10" width="59.25"/>
    <col customWidth="1" min="11" max="11" width="2.63"/>
    <col customWidth="1" min="12" max="12" width="3.75"/>
    <col customWidth="1" min="13" max="13" width="3.0"/>
    <col customWidth="1" min="14" max="14" width="118.38"/>
  </cols>
  <sheetData>
    <row r="1">
      <c r="A1" s="1"/>
      <c r="B1" s="1"/>
      <c r="C1" s="1"/>
      <c r="D1" s="1"/>
      <c r="E1" s="1"/>
      <c r="F1" s="1"/>
      <c r="G1" s="1"/>
      <c r="H1" s="1"/>
      <c r="I1" s="1"/>
      <c r="J1" s="1"/>
      <c r="K1" s="1"/>
      <c r="L1" s="1"/>
      <c r="M1" s="1"/>
      <c r="N1" s="1"/>
    </row>
    <row r="2">
      <c r="A2" s="2"/>
      <c r="B2" s="2"/>
      <c r="C2" s="2"/>
      <c r="D2" s="2"/>
      <c r="E2" s="2"/>
      <c r="F2" s="2"/>
      <c r="G2" s="2"/>
      <c r="H2" s="2"/>
      <c r="I2" s="2"/>
      <c r="J2" s="2"/>
      <c r="K2" s="2"/>
      <c r="L2" s="2"/>
      <c r="M2" s="2"/>
      <c r="N2" s="2"/>
    </row>
    <row r="3">
      <c r="A3" s="1"/>
      <c r="B3" s="3"/>
      <c r="C3" s="4"/>
      <c r="D3" s="5"/>
      <c r="E3" s="5"/>
      <c r="F3" s="5"/>
      <c r="G3" s="5"/>
      <c r="H3" s="5"/>
      <c r="I3" s="5"/>
      <c r="J3" s="5"/>
      <c r="K3" s="5"/>
      <c r="L3" s="6"/>
      <c r="M3" s="7"/>
      <c r="N3" s="1"/>
    </row>
    <row r="4" ht="5.25" customHeight="1">
      <c r="A4" s="1"/>
      <c r="B4" s="3"/>
      <c r="C4" s="8"/>
      <c r="D4" s="9"/>
      <c r="E4" s="9"/>
      <c r="F4" s="9"/>
      <c r="G4" s="9"/>
      <c r="H4" s="9"/>
      <c r="I4" s="9"/>
      <c r="J4" s="9"/>
      <c r="K4" s="9"/>
      <c r="L4" s="10"/>
      <c r="M4" s="7"/>
      <c r="N4" s="1"/>
    </row>
    <row r="5" ht="33.75" customHeight="1">
      <c r="A5" s="1"/>
      <c r="B5" s="3"/>
      <c r="C5" s="11"/>
      <c r="D5" s="187"/>
      <c r="L5" s="15"/>
      <c r="M5" s="7"/>
      <c r="N5" s="1"/>
    </row>
    <row r="6" ht="250.5" customHeight="1">
      <c r="A6" s="1"/>
      <c r="B6" s="3"/>
      <c r="C6" s="16"/>
      <c r="L6" s="15"/>
      <c r="M6" s="7"/>
      <c r="N6" s="1"/>
    </row>
    <row r="7" ht="2.25" customHeight="1">
      <c r="A7" s="1"/>
      <c r="B7" s="3"/>
      <c r="C7" s="11"/>
      <c r="L7" s="15"/>
      <c r="M7" s="7"/>
      <c r="N7" s="1"/>
    </row>
    <row r="8" ht="2.25" customHeight="1">
      <c r="A8" s="1"/>
      <c r="B8" s="3"/>
      <c r="C8" s="11"/>
      <c r="L8" s="15"/>
      <c r="M8" s="7"/>
      <c r="N8" s="1"/>
    </row>
    <row r="9" ht="22.5" customHeight="1">
      <c r="A9" s="1"/>
      <c r="B9" s="3"/>
      <c r="C9" s="8"/>
      <c r="D9" s="22"/>
      <c r="E9" s="22"/>
      <c r="F9" s="22"/>
      <c r="G9" s="22"/>
      <c r="H9" s="22"/>
      <c r="I9" s="22"/>
      <c r="J9" s="22"/>
      <c r="K9" s="22"/>
      <c r="L9" s="10"/>
      <c r="M9" s="7"/>
      <c r="N9" s="1"/>
    </row>
    <row r="10" ht="25.5" customHeight="1">
      <c r="A10" s="1"/>
      <c r="B10" s="3"/>
      <c r="C10" s="11"/>
      <c r="D10" s="97" t="s">
        <v>0</v>
      </c>
      <c r="E10" s="98"/>
      <c r="F10" s="99"/>
      <c r="G10" s="188"/>
      <c r="H10" s="27"/>
      <c r="I10" s="27"/>
      <c r="J10" s="27"/>
      <c r="K10" s="28"/>
      <c r="L10" s="10"/>
      <c r="M10" s="7"/>
      <c r="N10" s="1"/>
    </row>
    <row r="11" ht="57.75" customHeight="1">
      <c r="A11" s="1"/>
      <c r="B11" s="3"/>
      <c r="C11" s="8"/>
      <c r="D11" s="29" t="s">
        <v>61</v>
      </c>
      <c r="E11" s="30"/>
      <c r="F11" s="30"/>
      <c r="G11" s="30"/>
      <c r="H11" s="30"/>
      <c r="I11" s="30"/>
      <c r="J11" s="31"/>
      <c r="K11" s="32"/>
      <c r="L11" s="10"/>
      <c r="M11" s="7"/>
      <c r="N11" s="1"/>
    </row>
    <row r="12" ht="9.0" customHeight="1">
      <c r="A12" s="1"/>
      <c r="B12" s="3"/>
      <c r="C12" s="8"/>
      <c r="D12" s="32"/>
      <c r="E12" s="32"/>
      <c r="F12" s="32"/>
      <c r="G12" s="32"/>
      <c r="H12" s="32"/>
      <c r="I12" s="32"/>
      <c r="J12" s="32"/>
      <c r="K12" s="33"/>
      <c r="L12" s="10"/>
      <c r="M12" s="7"/>
      <c r="N12" s="1"/>
    </row>
    <row r="13" ht="12.0" customHeight="1">
      <c r="A13" s="1"/>
      <c r="B13" s="3"/>
      <c r="C13" s="8"/>
      <c r="D13" s="34"/>
      <c r="E13" s="33"/>
      <c r="F13" s="35"/>
      <c r="G13" s="35"/>
      <c r="H13" s="35"/>
      <c r="I13" s="35"/>
      <c r="J13" s="36"/>
      <c r="K13" s="37"/>
      <c r="L13" s="10"/>
      <c r="M13" s="7"/>
      <c r="N13" s="1"/>
    </row>
    <row r="14">
      <c r="A14" s="1"/>
      <c r="B14" s="3"/>
      <c r="C14" s="8"/>
      <c r="D14" s="38" t="s">
        <v>62</v>
      </c>
      <c r="E14" s="35"/>
      <c r="F14" s="35"/>
      <c r="G14" s="35"/>
      <c r="H14" s="35"/>
      <c r="I14" s="35"/>
      <c r="J14" s="35"/>
      <c r="K14" s="36"/>
      <c r="L14" s="10"/>
      <c r="M14" s="7"/>
      <c r="N14" s="1"/>
    </row>
    <row r="15" ht="12.0" customHeight="1">
      <c r="A15" s="1"/>
      <c r="B15" s="3"/>
      <c r="C15" s="8"/>
      <c r="D15" s="32"/>
      <c r="E15" s="33"/>
      <c r="F15" s="35"/>
      <c r="G15" s="35"/>
      <c r="H15" s="35"/>
      <c r="I15" s="35"/>
      <c r="J15" s="36"/>
      <c r="K15" s="32"/>
      <c r="L15" s="10"/>
      <c r="M15" s="7"/>
      <c r="N15" s="1"/>
    </row>
    <row r="16">
      <c r="A16" s="1"/>
      <c r="B16" s="3"/>
      <c r="C16" s="8"/>
      <c r="D16" s="9"/>
      <c r="E16" s="9"/>
      <c r="F16" s="9"/>
      <c r="G16" s="9"/>
      <c r="H16" s="9"/>
      <c r="I16" s="9"/>
      <c r="J16" s="9"/>
      <c r="K16" s="9"/>
      <c r="L16" s="10"/>
      <c r="M16" s="7"/>
      <c r="N16" s="1"/>
    </row>
    <row r="17" ht="40.5" customHeight="1">
      <c r="A17" s="1"/>
      <c r="B17" s="3"/>
      <c r="C17" s="11"/>
      <c r="D17" s="189"/>
      <c r="E17" s="45" t="s">
        <v>3</v>
      </c>
      <c r="F17" s="44" t="s">
        <v>4</v>
      </c>
      <c r="G17" s="45"/>
      <c r="H17" s="45"/>
      <c r="I17" s="45" t="s">
        <v>5</v>
      </c>
      <c r="J17" s="190"/>
      <c r="K17" s="191"/>
      <c r="L17" s="192"/>
      <c r="M17" s="7"/>
      <c r="N17" s="1"/>
    </row>
    <row r="18" ht="40.5" customHeight="1">
      <c r="A18" s="1"/>
      <c r="B18" s="3"/>
      <c r="C18" s="11"/>
      <c r="D18" s="193"/>
      <c r="E18" s="103" t="s">
        <v>63</v>
      </c>
      <c r="F18" s="49" t="s">
        <v>4</v>
      </c>
      <c r="G18" s="50"/>
      <c r="H18" s="50"/>
      <c r="I18" s="102" t="s">
        <v>64</v>
      </c>
      <c r="J18" s="194"/>
      <c r="K18" s="195"/>
      <c r="L18" s="192"/>
      <c r="M18" s="7"/>
      <c r="N18" s="1"/>
    </row>
    <row r="19" ht="40.5" customHeight="1">
      <c r="A19" s="1"/>
      <c r="B19" s="3"/>
      <c r="C19" s="11"/>
      <c r="D19" s="193"/>
      <c r="E19" s="103" t="s">
        <v>65</v>
      </c>
      <c r="F19" s="49"/>
      <c r="G19" s="50"/>
      <c r="H19" s="50"/>
      <c r="I19" s="102" t="s">
        <v>66</v>
      </c>
      <c r="J19" s="194"/>
      <c r="K19" s="195"/>
      <c r="L19" s="192"/>
      <c r="M19" s="7"/>
      <c r="N19" s="1"/>
    </row>
    <row r="20" ht="40.5" customHeight="1">
      <c r="A20" s="1"/>
      <c r="B20" s="3"/>
      <c r="C20" s="11"/>
      <c r="D20" s="193"/>
      <c r="E20" s="103" t="s">
        <v>67</v>
      </c>
      <c r="F20" s="49"/>
      <c r="G20" s="50"/>
      <c r="H20" s="50"/>
      <c r="I20" s="102" t="s">
        <v>68</v>
      </c>
      <c r="J20" s="194"/>
      <c r="K20" s="195"/>
      <c r="L20" s="192"/>
      <c r="M20" s="7"/>
      <c r="N20" s="1"/>
    </row>
    <row r="21" ht="40.5" customHeight="1">
      <c r="A21" s="1"/>
      <c r="B21" s="3"/>
      <c r="C21" s="11"/>
      <c r="D21" s="193"/>
      <c r="E21" s="103" t="s">
        <v>69</v>
      </c>
      <c r="F21" s="49" t="s">
        <v>4</v>
      </c>
      <c r="G21" s="50"/>
      <c r="H21" s="50"/>
      <c r="I21" s="102" t="s">
        <v>70</v>
      </c>
      <c r="J21" s="194"/>
      <c r="K21" s="195"/>
      <c r="L21" s="192"/>
      <c r="M21" s="7"/>
      <c r="N21" s="1"/>
    </row>
    <row r="22" ht="53.25" customHeight="1">
      <c r="A22" s="1"/>
      <c r="B22" s="3"/>
      <c r="C22" s="11"/>
      <c r="D22" s="193"/>
      <c r="E22" s="103" t="s">
        <v>71</v>
      </c>
      <c r="F22" s="49" t="s">
        <v>4</v>
      </c>
      <c r="G22" s="50"/>
      <c r="H22" s="50"/>
      <c r="I22" s="102" t="s">
        <v>72</v>
      </c>
      <c r="J22" s="194"/>
      <c r="K22" s="195"/>
      <c r="L22" s="192"/>
      <c r="M22" s="7"/>
      <c r="N22" s="1"/>
    </row>
    <row r="23" ht="40.5" customHeight="1">
      <c r="A23" s="1"/>
      <c r="B23" s="3"/>
      <c r="C23" s="11"/>
      <c r="D23" s="196"/>
      <c r="E23" s="197" t="s">
        <v>73</v>
      </c>
      <c r="F23" s="56" t="s">
        <v>4</v>
      </c>
      <c r="G23" s="57"/>
      <c r="H23" s="57"/>
      <c r="I23" s="58" t="s">
        <v>74</v>
      </c>
      <c r="J23" s="198"/>
      <c r="K23" s="195"/>
      <c r="L23" s="192"/>
      <c r="M23" s="7"/>
      <c r="N23" s="1"/>
    </row>
    <row r="24" ht="24.0" customHeight="1">
      <c r="A24" s="1"/>
      <c r="B24" s="3"/>
      <c r="C24" s="61"/>
      <c r="D24" s="62"/>
      <c r="E24" s="62"/>
      <c r="F24" s="62"/>
      <c r="G24" s="62"/>
      <c r="H24" s="62"/>
      <c r="I24" s="62"/>
      <c r="J24" s="62"/>
      <c r="K24" s="199"/>
      <c r="L24" s="63"/>
      <c r="M24" s="7"/>
      <c r="N24" s="1"/>
    </row>
    <row r="25" ht="19.5" customHeight="1">
      <c r="A25" s="1"/>
      <c r="B25" s="1"/>
      <c r="C25" s="64"/>
      <c r="D25" s="64"/>
      <c r="E25" s="64"/>
      <c r="F25" s="64"/>
      <c r="G25" s="64"/>
      <c r="H25" s="64"/>
      <c r="I25" s="64"/>
      <c r="J25" s="64"/>
      <c r="K25" s="64"/>
      <c r="L25" s="64"/>
      <c r="M25" s="7"/>
      <c r="N25" s="1"/>
    </row>
    <row r="26" ht="24.0" customHeight="1">
      <c r="A26" s="1"/>
      <c r="B26" s="1"/>
      <c r="C26" s="7"/>
      <c r="D26" s="1"/>
      <c r="E26" s="1"/>
      <c r="F26" s="1"/>
      <c r="G26" s="1"/>
      <c r="H26" s="1"/>
      <c r="I26" s="1"/>
      <c r="J26" s="1"/>
      <c r="K26" s="1"/>
      <c r="L26" s="1"/>
      <c r="M26" s="7"/>
      <c r="N26" s="1"/>
    </row>
    <row r="27" ht="24.0" customHeight="1">
      <c r="A27" s="1"/>
      <c r="B27" s="1"/>
      <c r="C27" s="7"/>
      <c r="D27" s="1"/>
      <c r="E27" s="1"/>
      <c r="F27" s="1"/>
      <c r="G27" s="1"/>
      <c r="H27" s="1"/>
      <c r="I27" s="1"/>
      <c r="J27" s="1"/>
      <c r="K27" s="1"/>
      <c r="L27" s="1"/>
      <c r="M27" s="7"/>
      <c r="N27" s="1"/>
    </row>
    <row r="28">
      <c r="A28" s="1"/>
      <c r="B28" s="1"/>
      <c r="C28" s="7"/>
      <c r="D28" s="1"/>
      <c r="E28" s="1"/>
      <c r="F28" s="1"/>
      <c r="G28" s="1"/>
      <c r="H28" s="1"/>
      <c r="I28" s="1"/>
      <c r="J28" s="1"/>
      <c r="K28" s="1"/>
      <c r="L28" s="1"/>
      <c r="M28" s="7"/>
      <c r="N28" s="1"/>
    </row>
    <row r="29">
      <c r="A29" s="1"/>
      <c r="B29" s="1"/>
      <c r="C29" s="7"/>
      <c r="D29" s="1"/>
      <c r="E29" s="1"/>
      <c r="F29" s="1"/>
      <c r="G29" s="1"/>
      <c r="H29" s="1"/>
      <c r="I29" s="1"/>
      <c r="J29" s="1"/>
      <c r="K29" s="1"/>
      <c r="L29" s="1"/>
      <c r="M29" s="7"/>
      <c r="N29" s="1"/>
    </row>
    <row r="30">
      <c r="A30" s="1"/>
      <c r="B30" s="1"/>
      <c r="C30" s="7"/>
      <c r="D30" s="1"/>
      <c r="E30" s="1"/>
      <c r="F30" s="1"/>
      <c r="G30" s="1"/>
      <c r="H30" s="1"/>
      <c r="I30" s="1"/>
      <c r="J30" s="1"/>
      <c r="K30" s="1"/>
      <c r="L30" s="1"/>
      <c r="M30" s="7"/>
      <c r="N30" s="1"/>
    </row>
    <row r="31">
      <c r="A31" s="1"/>
      <c r="B31" s="1"/>
      <c r="C31" s="7"/>
      <c r="D31" s="1"/>
      <c r="E31" s="1"/>
      <c r="F31" s="1"/>
      <c r="G31" s="1"/>
      <c r="H31" s="1"/>
      <c r="I31" s="1"/>
      <c r="J31" s="1"/>
      <c r="K31" s="1"/>
      <c r="L31" s="1"/>
      <c r="M31" s="7"/>
      <c r="N31" s="1"/>
    </row>
    <row r="32">
      <c r="A32" s="1"/>
      <c r="B32" s="1"/>
      <c r="C32" s="7"/>
      <c r="D32" s="1"/>
      <c r="E32" s="1"/>
      <c r="F32" s="1"/>
      <c r="G32" s="1"/>
      <c r="H32" s="1"/>
      <c r="I32" s="1"/>
      <c r="J32" s="1"/>
      <c r="K32" s="1"/>
      <c r="L32" s="1"/>
      <c r="M32" s="7"/>
      <c r="N32" s="1"/>
    </row>
    <row r="33">
      <c r="A33" s="64"/>
      <c r="B33" s="64"/>
      <c r="C33" s="1"/>
      <c r="D33" s="1"/>
      <c r="E33" s="1"/>
      <c r="F33" s="1"/>
      <c r="G33" s="1"/>
      <c r="H33" s="1"/>
      <c r="I33" s="1"/>
      <c r="J33" s="1"/>
      <c r="K33" s="1"/>
      <c r="L33" s="1"/>
      <c r="M33" s="7"/>
      <c r="N33" s="1"/>
    </row>
    <row r="34">
      <c r="A34" s="1"/>
      <c r="B34" s="1"/>
      <c r="C34" s="1"/>
      <c r="D34" s="1"/>
      <c r="E34" s="1"/>
      <c r="F34" s="1"/>
      <c r="G34" s="1"/>
      <c r="H34" s="1"/>
      <c r="I34" s="1"/>
      <c r="J34" s="1"/>
      <c r="K34" s="1"/>
      <c r="L34" s="1"/>
      <c r="M34" s="7"/>
      <c r="N34" s="1"/>
    </row>
    <row r="35">
      <c r="A35" s="1"/>
      <c r="B35" s="1"/>
      <c r="C35" s="1"/>
      <c r="D35" s="1"/>
      <c r="E35" s="1"/>
      <c r="F35" s="1"/>
      <c r="G35" s="1"/>
      <c r="H35" s="1"/>
      <c r="I35" s="1"/>
      <c r="J35" s="1"/>
      <c r="K35" s="1"/>
      <c r="L35" s="1"/>
      <c r="M35" s="7"/>
      <c r="N35" s="1"/>
    </row>
    <row r="36">
      <c r="A36" s="1"/>
      <c r="B36" s="1"/>
      <c r="C36" s="1"/>
      <c r="D36" s="1"/>
      <c r="E36" s="1"/>
      <c r="F36" s="1"/>
      <c r="G36" s="1"/>
      <c r="H36" s="1"/>
      <c r="I36" s="1"/>
      <c r="J36" s="1"/>
      <c r="K36" s="1"/>
      <c r="L36" s="1"/>
      <c r="M36" s="7"/>
      <c r="N36" s="1"/>
    </row>
    <row r="37">
      <c r="A37" s="1"/>
      <c r="B37" s="1"/>
      <c r="C37" s="1"/>
      <c r="D37" s="1"/>
      <c r="E37" s="1"/>
      <c r="F37" s="1"/>
      <c r="G37" s="1"/>
      <c r="H37" s="1"/>
      <c r="I37" s="1"/>
      <c r="J37" s="1"/>
      <c r="K37" s="1"/>
      <c r="L37" s="1"/>
      <c r="M37" s="7"/>
      <c r="N37" s="1"/>
    </row>
    <row r="38">
      <c r="A38" s="1"/>
      <c r="B38" s="1"/>
      <c r="C38" s="1"/>
      <c r="D38" s="1"/>
      <c r="E38" s="1"/>
      <c r="F38" s="1"/>
      <c r="G38" s="1"/>
      <c r="H38" s="1"/>
      <c r="I38" s="1"/>
      <c r="J38" s="1"/>
      <c r="K38" s="1"/>
      <c r="L38" s="1"/>
      <c r="M38" s="7"/>
      <c r="N38" s="1"/>
    </row>
    <row r="39">
      <c r="A39" s="1"/>
      <c r="B39" s="1"/>
      <c r="C39" s="1"/>
      <c r="D39" s="1"/>
      <c r="E39" s="1"/>
      <c r="F39" s="1"/>
      <c r="G39" s="1"/>
      <c r="H39" s="1"/>
      <c r="I39" s="1"/>
      <c r="J39" s="1"/>
      <c r="K39" s="1"/>
      <c r="L39" s="1"/>
      <c r="M39" s="7"/>
      <c r="N39" s="1"/>
    </row>
    <row r="40">
      <c r="A40" s="1"/>
      <c r="B40" s="1"/>
      <c r="C40" s="1"/>
      <c r="D40" s="1"/>
      <c r="E40" s="1"/>
      <c r="F40" s="1"/>
      <c r="G40" s="1"/>
      <c r="H40" s="1"/>
      <c r="I40" s="1"/>
      <c r="J40" s="1"/>
      <c r="K40" s="1"/>
      <c r="L40" s="1"/>
      <c r="M40" s="7"/>
      <c r="N40" s="1"/>
    </row>
    <row r="41">
      <c r="A41" s="1"/>
      <c r="B41" s="1"/>
      <c r="C41" s="1"/>
      <c r="D41" s="1"/>
      <c r="E41" s="1"/>
      <c r="F41" s="1"/>
      <c r="G41" s="1"/>
      <c r="H41" s="1"/>
      <c r="I41" s="1"/>
      <c r="J41" s="1"/>
      <c r="K41" s="1"/>
      <c r="L41" s="1"/>
      <c r="M41" s="7"/>
      <c r="N41" s="1"/>
    </row>
    <row r="42">
      <c r="A42" s="1"/>
      <c r="B42" s="1"/>
      <c r="C42" s="1"/>
      <c r="D42" s="1"/>
      <c r="E42" s="1"/>
      <c r="F42" s="1"/>
      <c r="G42" s="1"/>
      <c r="H42" s="1"/>
      <c r="I42" s="1"/>
      <c r="J42" s="1"/>
      <c r="K42" s="1"/>
      <c r="L42" s="1"/>
      <c r="M42" s="7"/>
      <c r="N42" s="1"/>
    </row>
    <row r="43">
      <c r="A43" s="1"/>
      <c r="B43" s="1"/>
      <c r="C43" s="1"/>
      <c r="D43" s="1"/>
      <c r="E43" s="1"/>
      <c r="F43" s="1"/>
      <c r="G43" s="1"/>
      <c r="H43" s="1"/>
      <c r="I43" s="1"/>
      <c r="J43" s="1"/>
      <c r="K43" s="1"/>
      <c r="L43" s="1"/>
      <c r="M43" s="7"/>
      <c r="N43" s="1"/>
    </row>
    <row r="44">
      <c r="A44" s="1"/>
      <c r="B44" s="1"/>
      <c r="C44" s="1"/>
      <c r="D44" s="1"/>
      <c r="E44" s="1"/>
      <c r="F44" s="1"/>
      <c r="G44" s="1"/>
      <c r="H44" s="1"/>
      <c r="I44" s="1"/>
      <c r="J44" s="1"/>
      <c r="K44" s="1"/>
      <c r="L44" s="1"/>
      <c r="M44" s="7"/>
      <c r="N44" s="1"/>
    </row>
    <row r="45">
      <c r="A45" s="1"/>
      <c r="B45" s="1"/>
      <c r="C45" s="1"/>
      <c r="D45" s="1"/>
      <c r="E45" s="1"/>
      <c r="F45" s="1"/>
      <c r="G45" s="1"/>
      <c r="H45" s="1"/>
      <c r="I45" s="1"/>
      <c r="J45" s="1"/>
      <c r="K45" s="1"/>
      <c r="L45" s="1"/>
      <c r="M45" s="7"/>
      <c r="N45" s="1"/>
    </row>
    <row r="46">
      <c r="A46" s="1"/>
      <c r="B46" s="1"/>
      <c r="C46" s="1"/>
      <c r="D46" s="1"/>
      <c r="E46" s="1"/>
      <c r="F46" s="1"/>
      <c r="G46" s="1"/>
      <c r="H46" s="1"/>
      <c r="I46" s="1"/>
      <c r="J46" s="1"/>
      <c r="K46" s="1"/>
      <c r="L46" s="1"/>
      <c r="M46" s="7"/>
      <c r="N46" s="1"/>
    </row>
    <row r="47">
      <c r="A47" s="1"/>
      <c r="B47" s="1"/>
      <c r="C47" s="1"/>
      <c r="D47" s="1"/>
      <c r="E47" s="1"/>
      <c r="F47" s="1"/>
      <c r="G47" s="1"/>
      <c r="H47" s="1"/>
      <c r="I47" s="1"/>
      <c r="J47" s="1"/>
      <c r="K47" s="1"/>
      <c r="L47" s="1"/>
      <c r="M47" s="7"/>
      <c r="N47" s="1"/>
    </row>
    <row r="48">
      <c r="A48" s="1"/>
      <c r="B48" s="1"/>
      <c r="C48" s="1"/>
      <c r="D48" s="1"/>
      <c r="E48" s="1"/>
      <c r="F48" s="1"/>
      <c r="G48" s="1"/>
      <c r="H48" s="1"/>
      <c r="I48" s="1"/>
      <c r="J48" s="1"/>
      <c r="K48" s="1"/>
      <c r="L48" s="1"/>
      <c r="M48" s="7"/>
      <c r="N48" s="1"/>
    </row>
    <row r="49">
      <c r="A49" s="1"/>
      <c r="B49" s="1"/>
      <c r="C49" s="1"/>
      <c r="D49" s="1"/>
      <c r="E49" s="1"/>
      <c r="F49" s="1"/>
      <c r="G49" s="1"/>
      <c r="H49" s="1"/>
      <c r="I49" s="1"/>
      <c r="J49" s="1"/>
      <c r="K49" s="1"/>
      <c r="L49" s="1"/>
      <c r="M49" s="7"/>
      <c r="N49" s="1"/>
    </row>
    <row r="50">
      <c r="A50" s="1"/>
      <c r="B50" s="1"/>
      <c r="C50" s="1"/>
      <c r="D50" s="1"/>
      <c r="E50" s="1"/>
      <c r="F50" s="1"/>
      <c r="G50" s="1"/>
      <c r="H50" s="1"/>
      <c r="I50" s="1"/>
      <c r="J50" s="1"/>
      <c r="K50" s="1"/>
      <c r="L50" s="1"/>
      <c r="M50" s="7"/>
      <c r="N50" s="1"/>
    </row>
    <row r="51">
      <c r="A51" s="1"/>
      <c r="B51" s="1"/>
      <c r="C51" s="1"/>
      <c r="D51" s="1"/>
      <c r="E51" s="1"/>
      <c r="F51" s="1"/>
      <c r="G51" s="1"/>
      <c r="H51" s="1"/>
      <c r="I51" s="1"/>
      <c r="J51" s="1"/>
      <c r="K51" s="1"/>
      <c r="L51" s="1"/>
      <c r="M51" s="7"/>
      <c r="N51" s="1"/>
    </row>
    <row r="52">
      <c r="A52" s="1"/>
      <c r="B52" s="1"/>
      <c r="C52" s="1"/>
      <c r="D52" s="1"/>
      <c r="E52" s="1"/>
      <c r="F52" s="1"/>
      <c r="G52" s="1"/>
      <c r="H52" s="1"/>
      <c r="I52" s="1"/>
      <c r="J52" s="1"/>
      <c r="K52" s="1"/>
      <c r="L52" s="1"/>
      <c r="M52" s="7"/>
      <c r="N52" s="1"/>
    </row>
    <row r="53">
      <c r="A53" s="1"/>
      <c r="B53" s="1"/>
      <c r="C53" s="1"/>
      <c r="D53" s="1"/>
      <c r="E53" s="1"/>
      <c r="F53" s="1"/>
      <c r="G53" s="1"/>
      <c r="H53" s="1"/>
      <c r="I53" s="1"/>
      <c r="J53" s="1"/>
      <c r="K53" s="1"/>
      <c r="L53" s="1"/>
      <c r="M53" s="7"/>
      <c r="N53" s="1"/>
    </row>
    <row r="54">
      <c r="A54" s="1"/>
      <c r="B54" s="1"/>
      <c r="C54" s="1"/>
      <c r="D54" s="1"/>
      <c r="E54" s="1"/>
      <c r="F54" s="1"/>
      <c r="G54" s="1"/>
      <c r="H54" s="1"/>
      <c r="I54" s="1"/>
      <c r="J54" s="1"/>
      <c r="K54" s="1"/>
      <c r="L54" s="1"/>
      <c r="M54" s="7"/>
      <c r="N54" s="1"/>
    </row>
    <row r="55">
      <c r="A55" s="1"/>
      <c r="B55" s="1"/>
      <c r="C55" s="1"/>
      <c r="D55" s="1"/>
      <c r="E55" s="1"/>
      <c r="F55" s="1"/>
      <c r="G55" s="1"/>
      <c r="H55" s="1"/>
      <c r="I55" s="1"/>
      <c r="J55" s="1"/>
      <c r="K55" s="1"/>
      <c r="L55" s="1"/>
      <c r="M55" s="7"/>
      <c r="N55" s="1"/>
    </row>
    <row r="56">
      <c r="A56" s="1"/>
      <c r="B56" s="1"/>
      <c r="C56" s="1"/>
      <c r="D56" s="1"/>
      <c r="E56" s="1"/>
      <c r="F56" s="1"/>
      <c r="G56" s="1"/>
      <c r="H56" s="1"/>
      <c r="I56" s="1"/>
      <c r="J56" s="1"/>
      <c r="K56" s="1"/>
      <c r="L56" s="1"/>
      <c r="M56" s="7"/>
      <c r="N56" s="1"/>
    </row>
    <row r="57">
      <c r="A57" s="1"/>
      <c r="B57" s="1"/>
      <c r="C57" s="1"/>
      <c r="D57" s="1"/>
      <c r="E57" s="1"/>
      <c r="F57" s="1"/>
      <c r="G57" s="1"/>
      <c r="H57" s="1"/>
      <c r="I57" s="1"/>
      <c r="J57" s="1"/>
      <c r="K57" s="1"/>
      <c r="L57" s="1"/>
      <c r="M57" s="7"/>
      <c r="N57" s="1"/>
    </row>
    <row r="58">
      <c r="A58" s="1"/>
      <c r="B58" s="1"/>
      <c r="C58" s="1"/>
      <c r="D58" s="1"/>
      <c r="E58" s="1"/>
      <c r="F58" s="1"/>
      <c r="G58" s="1"/>
      <c r="H58" s="1"/>
      <c r="I58" s="1"/>
      <c r="J58" s="1"/>
      <c r="K58" s="1"/>
      <c r="L58" s="1"/>
      <c r="M58" s="7"/>
      <c r="N58" s="1"/>
    </row>
    <row r="59">
      <c r="A59" s="1"/>
      <c r="B59" s="1"/>
      <c r="C59" s="1"/>
      <c r="D59" s="1"/>
      <c r="E59" s="1"/>
      <c r="F59" s="1"/>
      <c r="G59" s="1"/>
      <c r="H59" s="1"/>
      <c r="I59" s="1"/>
      <c r="J59" s="1"/>
      <c r="K59" s="1"/>
      <c r="L59" s="1"/>
      <c r="M59" s="7"/>
      <c r="N59" s="1"/>
    </row>
    <row r="60">
      <c r="A60" s="1"/>
      <c r="B60" s="1"/>
      <c r="C60" s="1"/>
      <c r="D60" s="1"/>
      <c r="E60" s="1"/>
      <c r="F60" s="1"/>
      <c r="G60" s="1"/>
      <c r="H60" s="1"/>
      <c r="I60" s="1"/>
      <c r="J60" s="1"/>
      <c r="K60" s="1"/>
      <c r="L60" s="1"/>
      <c r="M60" s="7"/>
      <c r="N60" s="1"/>
    </row>
    <row r="61">
      <c r="A61" s="1"/>
      <c r="B61" s="1"/>
      <c r="C61" s="1"/>
      <c r="D61" s="1"/>
      <c r="E61" s="1"/>
      <c r="F61" s="1"/>
      <c r="G61" s="1"/>
      <c r="H61" s="1"/>
      <c r="I61" s="1"/>
      <c r="J61" s="1"/>
      <c r="K61" s="1"/>
      <c r="L61" s="1"/>
      <c r="M61" s="7"/>
      <c r="N61" s="1"/>
    </row>
    <row r="62">
      <c r="A62" s="1"/>
      <c r="B62" s="1"/>
      <c r="C62" s="1"/>
      <c r="D62" s="1"/>
      <c r="E62" s="1"/>
      <c r="F62" s="1"/>
      <c r="G62" s="1"/>
      <c r="H62" s="1"/>
      <c r="I62" s="1"/>
      <c r="J62" s="1"/>
      <c r="K62" s="1"/>
      <c r="L62" s="1"/>
      <c r="M62" s="7"/>
      <c r="N62" s="1"/>
    </row>
    <row r="63">
      <c r="A63" s="1"/>
      <c r="B63" s="1"/>
      <c r="C63" s="1"/>
      <c r="D63" s="1"/>
      <c r="E63" s="1"/>
      <c r="F63" s="1"/>
      <c r="G63" s="1"/>
      <c r="H63" s="1"/>
      <c r="I63" s="1"/>
      <c r="J63" s="1"/>
      <c r="K63" s="1"/>
      <c r="L63" s="1"/>
      <c r="M63" s="7"/>
      <c r="N63" s="1"/>
    </row>
    <row r="64">
      <c r="A64" s="1"/>
      <c r="B64" s="1"/>
      <c r="C64" s="1"/>
      <c r="D64" s="1"/>
      <c r="E64" s="1"/>
      <c r="F64" s="1"/>
      <c r="G64" s="1"/>
      <c r="H64" s="1"/>
      <c r="I64" s="1"/>
      <c r="J64" s="1"/>
      <c r="K64" s="1"/>
      <c r="L64" s="1"/>
      <c r="M64" s="7"/>
      <c r="N64" s="1"/>
    </row>
    <row r="65">
      <c r="A65" s="1"/>
      <c r="B65" s="1"/>
      <c r="C65" s="1"/>
      <c r="D65" s="1"/>
      <c r="E65" s="1"/>
      <c r="F65" s="1"/>
      <c r="G65" s="1"/>
      <c r="H65" s="1"/>
      <c r="I65" s="1"/>
      <c r="J65" s="1"/>
      <c r="K65" s="1"/>
      <c r="L65" s="1"/>
      <c r="M65" s="7"/>
      <c r="N65" s="1"/>
    </row>
    <row r="66">
      <c r="A66" s="1"/>
      <c r="B66" s="1"/>
      <c r="C66" s="1"/>
      <c r="D66" s="1"/>
      <c r="E66" s="1"/>
      <c r="F66" s="1"/>
      <c r="G66" s="1"/>
      <c r="H66" s="1"/>
      <c r="I66" s="1"/>
      <c r="J66" s="1"/>
      <c r="K66" s="1"/>
      <c r="L66" s="1"/>
      <c r="M66" s="7"/>
      <c r="N66" s="1"/>
    </row>
    <row r="67">
      <c r="A67" s="1"/>
      <c r="B67" s="1"/>
      <c r="C67" s="1"/>
      <c r="D67" s="1"/>
      <c r="E67" s="1"/>
      <c r="F67" s="1"/>
      <c r="G67" s="1"/>
      <c r="H67" s="1"/>
      <c r="I67" s="1"/>
      <c r="J67" s="1"/>
      <c r="K67" s="1"/>
      <c r="L67" s="1"/>
      <c r="M67" s="7"/>
      <c r="N67" s="1"/>
    </row>
    <row r="68">
      <c r="A68" s="1"/>
      <c r="B68" s="1"/>
      <c r="C68" s="1"/>
      <c r="D68" s="1"/>
      <c r="E68" s="1"/>
      <c r="F68" s="1"/>
      <c r="G68" s="1"/>
      <c r="H68" s="1"/>
      <c r="I68" s="1"/>
      <c r="J68" s="1"/>
      <c r="K68" s="1"/>
      <c r="L68" s="1"/>
      <c r="M68" s="7"/>
      <c r="N68" s="1"/>
    </row>
    <row r="69">
      <c r="A69" s="1"/>
      <c r="B69" s="1"/>
      <c r="C69" s="1"/>
      <c r="D69" s="1"/>
      <c r="E69" s="1"/>
      <c r="F69" s="1"/>
      <c r="G69" s="1"/>
      <c r="H69" s="1"/>
      <c r="I69" s="1"/>
      <c r="J69" s="1"/>
      <c r="K69" s="1"/>
      <c r="L69" s="1"/>
      <c r="M69" s="7"/>
      <c r="N69" s="1"/>
    </row>
    <row r="70">
      <c r="A70" s="1"/>
      <c r="B70" s="1"/>
      <c r="C70" s="1"/>
      <c r="D70" s="1"/>
      <c r="E70" s="1"/>
      <c r="F70" s="1"/>
      <c r="G70" s="1"/>
      <c r="H70" s="1"/>
      <c r="I70" s="1"/>
      <c r="J70" s="1"/>
      <c r="K70" s="1"/>
      <c r="L70" s="1"/>
      <c r="M70" s="7"/>
      <c r="N70" s="1"/>
    </row>
  </sheetData>
  <mergeCells count="12">
    <mergeCell ref="I19:J19"/>
    <mergeCell ref="I20:J20"/>
    <mergeCell ref="I21:J21"/>
    <mergeCell ref="I22:J22"/>
    <mergeCell ref="I23:J23"/>
    <mergeCell ref="D5:K8"/>
    <mergeCell ref="D10:F10"/>
    <mergeCell ref="D11:J11"/>
    <mergeCell ref="E13:J13"/>
    <mergeCell ref="D14:K14"/>
    <mergeCell ref="E15:J15"/>
    <mergeCell ref="I18:J18"/>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75"/>
  <cols>
    <col customWidth="1" min="1" max="2" width="4.88"/>
    <col customWidth="1" min="3" max="3" width="24.5"/>
    <col customWidth="1" min="4" max="4" width="10.25"/>
    <col customWidth="1" min="5" max="5" width="9.75"/>
    <col customWidth="1" min="6" max="7" width="10.63"/>
    <col customWidth="1" min="8" max="27" width="7.63"/>
  </cols>
  <sheetData>
    <row r="1" ht="14.25" customHeight="1">
      <c r="A1" s="200"/>
      <c r="B1" s="201"/>
      <c r="C1" s="202"/>
      <c r="D1" s="202"/>
      <c r="E1" s="202"/>
      <c r="F1" s="203"/>
      <c r="G1" s="204"/>
      <c r="H1" s="204"/>
      <c r="I1" s="204"/>
      <c r="J1" s="204"/>
      <c r="K1" s="204"/>
      <c r="L1" s="204"/>
      <c r="M1" s="205"/>
      <c r="N1" s="205"/>
      <c r="O1" s="205"/>
      <c r="P1" s="205"/>
      <c r="Q1" s="205"/>
      <c r="R1" s="205"/>
      <c r="S1" s="205"/>
      <c r="T1" s="205"/>
      <c r="U1" s="205"/>
      <c r="V1" s="205"/>
      <c r="W1" s="205"/>
      <c r="X1" s="205"/>
      <c r="Y1" s="205"/>
      <c r="Z1" s="205"/>
      <c r="AA1" s="205"/>
    </row>
    <row r="2" ht="32.25" customHeight="1">
      <c r="A2" s="206"/>
      <c r="B2" s="207"/>
      <c r="C2" s="208"/>
      <c r="D2" s="208"/>
      <c r="E2" s="208"/>
      <c r="F2" s="208"/>
      <c r="G2" s="208"/>
      <c r="H2" s="208"/>
      <c r="I2" s="208"/>
      <c r="J2" s="208"/>
      <c r="K2" s="208"/>
      <c r="L2" s="209"/>
      <c r="M2" s="210"/>
      <c r="N2" s="205"/>
      <c r="O2" s="205"/>
      <c r="P2" s="205"/>
      <c r="Q2" s="205"/>
      <c r="R2" s="205"/>
      <c r="S2" s="205"/>
      <c r="T2" s="205"/>
      <c r="U2" s="205"/>
      <c r="V2" s="205"/>
      <c r="W2" s="205"/>
      <c r="X2" s="205"/>
      <c r="Y2" s="205"/>
      <c r="Z2" s="205"/>
      <c r="AA2" s="205"/>
    </row>
    <row r="3" ht="36.75" customHeight="1">
      <c r="A3" s="206"/>
      <c r="B3" s="211"/>
      <c r="C3" s="212" t="s">
        <v>75</v>
      </c>
      <c r="H3" s="213"/>
      <c r="I3" s="213"/>
      <c r="J3" s="213"/>
      <c r="K3" s="213"/>
      <c r="L3" s="214"/>
      <c r="M3" s="210"/>
      <c r="N3" s="205"/>
      <c r="O3" s="205"/>
      <c r="P3" s="205"/>
      <c r="Q3" s="205"/>
      <c r="R3" s="205"/>
      <c r="S3" s="205"/>
      <c r="T3" s="205"/>
      <c r="U3" s="205"/>
      <c r="V3" s="205"/>
      <c r="W3" s="205"/>
      <c r="X3" s="205"/>
      <c r="Y3" s="205"/>
      <c r="Z3" s="205"/>
      <c r="AA3" s="205"/>
    </row>
    <row r="4" ht="14.25" customHeight="1">
      <c r="A4" s="215"/>
      <c r="B4" s="216"/>
      <c r="C4" s="217"/>
      <c r="D4" s="217"/>
      <c r="E4" s="217"/>
      <c r="F4" s="217"/>
      <c r="G4" s="217"/>
      <c r="H4" s="217"/>
      <c r="I4" s="217"/>
      <c r="J4" s="217"/>
      <c r="K4" s="217"/>
      <c r="L4" s="218"/>
      <c r="M4" s="219"/>
      <c r="N4" s="205"/>
      <c r="O4" s="205"/>
      <c r="P4" s="205"/>
      <c r="Q4" s="205"/>
      <c r="R4" s="205"/>
      <c r="S4" s="205"/>
      <c r="T4" s="205"/>
      <c r="U4" s="205"/>
      <c r="V4" s="205"/>
      <c r="W4" s="205"/>
      <c r="X4" s="205"/>
      <c r="Y4" s="205"/>
      <c r="Z4" s="205"/>
      <c r="AA4" s="205"/>
    </row>
    <row r="5" ht="16.5" customHeight="1">
      <c r="A5" s="215"/>
      <c r="B5" s="216"/>
      <c r="C5" s="220" t="s">
        <v>76</v>
      </c>
      <c r="D5" s="217"/>
      <c r="E5" s="217"/>
      <c r="F5" s="217"/>
      <c r="G5" s="217"/>
      <c r="H5" s="217"/>
      <c r="I5" s="217"/>
      <c r="J5" s="217"/>
      <c r="K5" s="217"/>
      <c r="L5" s="218"/>
      <c r="M5" s="219"/>
      <c r="N5" s="205"/>
      <c r="O5" s="205"/>
      <c r="P5" s="205"/>
      <c r="Q5" s="205"/>
      <c r="R5" s="205"/>
      <c r="S5" s="205"/>
      <c r="T5" s="205"/>
      <c r="U5" s="205"/>
      <c r="V5" s="205"/>
      <c r="W5" s="205"/>
      <c r="X5" s="205"/>
      <c r="Y5" s="205"/>
      <c r="Z5" s="205"/>
      <c r="AA5" s="205"/>
    </row>
    <row r="6" ht="16.5" customHeight="1">
      <c r="A6" s="215"/>
      <c r="B6" s="216"/>
      <c r="C6" s="221" t="s">
        <v>77</v>
      </c>
      <c r="D6" s="217"/>
      <c r="E6" s="217"/>
      <c r="F6" s="217"/>
      <c r="G6" s="217"/>
      <c r="H6" s="217"/>
      <c r="I6" s="217"/>
      <c r="J6" s="217"/>
      <c r="K6" s="217"/>
      <c r="L6" s="218"/>
      <c r="M6" s="219"/>
      <c r="N6" s="205"/>
      <c r="O6" s="205"/>
      <c r="P6" s="205"/>
      <c r="Q6" s="205"/>
      <c r="R6" s="205"/>
      <c r="S6" s="205"/>
      <c r="T6" s="205"/>
      <c r="U6" s="205"/>
      <c r="V6" s="205"/>
      <c r="W6" s="205"/>
      <c r="X6" s="205"/>
      <c r="Y6" s="205"/>
      <c r="Z6" s="205"/>
      <c r="AA6" s="205"/>
    </row>
    <row r="7" ht="16.5" customHeight="1">
      <c r="A7" s="222"/>
      <c r="B7" s="223"/>
      <c r="C7" s="224"/>
      <c r="D7" s="225"/>
      <c r="E7" s="225"/>
      <c r="F7" s="225"/>
      <c r="G7" s="225"/>
      <c r="H7" s="226"/>
      <c r="I7" s="226"/>
      <c r="J7" s="226"/>
      <c r="K7" s="226"/>
      <c r="L7" s="227"/>
      <c r="M7" s="228"/>
      <c r="N7" s="229"/>
      <c r="O7" s="229"/>
      <c r="P7" s="229"/>
      <c r="Q7" s="229"/>
      <c r="R7" s="229"/>
      <c r="S7" s="229"/>
      <c r="T7" s="229"/>
      <c r="U7" s="229"/>
      <c r="V7" s="229"/>
      <c r="W7" s="229"/>
      <c r="X7" s="229"/>
      <c r="Y7" s="229"/>
      <c r="Z7" s="229"/>
      <c r="AA7" s="229"/>
    </row>
    <row r="8" ht="21.0" customHeight="1">
      <c r="A8" s="222"/>
      <c r="B8" s="223"/>
      <c r="C8" s="230"/>
      <c r="D8" s="231" t="s">
        <v>78</v>
      </c>
      <c r="E8" s="231" t="s">
        <v>79</v>
      </c>
      <c r="F8" s="231" t="s">
        <v>80</v>
      </c>
      <c r="G8" s="232" t="s">
        <v>81</v>
      </c>
      <c r="H8" s="226"/>
      <c r="I8" s="226"/>
      <c r="J8" s="226"/>
      <c r="K8" s="226"/>
      <c r="L8" s="227"/>
      <c r="M8" s="228"/>
      <c r="N8" s="229"/>
      <c r="O8" s="229"/>
      <c r="P8" s="229"/>
      <c r="Q8" s="229"/>
      <c r="R8" s="229"/>
      <c r="S8" s="229"/>
      <c r="T8" s="229"/>
      <c r="U8" s="229"/>
      <c r="V8" s="229"/>
      <c r="W8" s="229"/>
      <c r="X8" s="229"/>
      <c r="Y8" s="229"/>
      <c r="Z8" s="229"/>
      <c r="AA8" s="229"/>
    </row>
    <row r="9" ht="21.0" customHeight="1">
      <c r="A9" s="222"/>
      <c r="B9" s="223"/>
      <c r="C9" s="233" t="s">
        <v>82</v>
      </c>
      <c r="D9" s="234">
        <v>1000000.0</v>
      </c>
      <c r="E9" s="235">
        <f t="shared" ref="E9:E15" si="1">IF(G9&lt;=0, -G9, 0)</f>
        <v>0</v>
      </c>
      <c r="F9" s="235">
        <f t="shared" ref="F9:F12" si="2">IF(G9&gt;0, G9,0)</f>
        <v>0</v>
      </c>
      <c r="G9" s="236">
        <v>0.0</v>
      </c>
      <c r="H9" s="226"/>
      <c r="I9" s="226"/>
      <c r="J9" s="237"/>
      <c r="K9" s="226"/>
      <c r="L9" s="227"/>
      <c r="M9" s="228"/>
      <c r="N9" s="229"/>
      <c r="O9" s="229"/>
      <c r="P9" s="229"/>
      <c r="Q9" s="229"/>
      <c r="R9" s="229"/>
      <c r="S9" s="229"/>
      <c r="T9" s="229"/>
      <c r="U9" s="229"/>
      <c r="V9" s="229"/>
      <c r="W9" s="229"/>
      <c r="X9" s="229"/>
      <c r="Y9" s="229"/>
      <c r="Z9" s="229"/>
      <c r="AA9" s="229"/>
    </row>
    <row r="10" ht="21.0" customHeight="1">
      <c r="A10" s="222"/>
      <c r="B10" s="223"/>
      <c r="C10" s="238" t="s">
        <v>83</v>
      </c>
      <c r="D10" s="239">
        <f t="shared" ref="D10:D12" si="3">D9+F9-E10</f>
        <v>1000000</v>
      </c>
      <c r="E10" s="239">
        <f t="shared" si="1"/>
        <v>0</v>
      </c>
      <c r="F10" s="239">
        <f t="shared" si="2"/>
        <v>500000</v>
      </c>
      <c r="G10" s="240">
        <v>500000.0</v>
      </c>
      <c r="H10" s="226"/>
      <c r="I10" s="226"/>
      <c r="J10" s="226"/>
      <c r="K10" s="226"/>
      <c r="L10" s="227"/>
      <c r="M10" s="228"/>
      <c r="N10" s="229"/>
      <c r="O10" s="229"/>
      <c r="P10" s="229"/>
      <c r="Q10" s="229"/>
      <c r="R10" s="229"/>
      <c r="S10" s="229"/>
      <c r="T10" s="229"/>
      <c r="U10" s="229"/>
      <c r="V10" s="229"/>
      <c r="W10" s="229"/>
      <c r="X10" s="229"/>
      <c r="Y10" s="229"/>
      <c r="Z10" s="229"/>
      <c r="AA10" s="229"/>
    </row>
    <row r="11" ht="21.0" customHeight="1">
      <c r="A11" s="222"/>
      <c r="B11" s="223"/>
      <c r="C11" s="238" t="s">
        <v>84</v>
      </c>
      <c r="D11" s="239">
        <f t="shared" si="3"/>
        <v>1500000</v>
      </c>
      <c r="E11" s="239">
        <f t="shared" si="1"/>
        <v>0</v>
      </c>
      <c r="F11" s="239">
        <f t="shared" si="2"/>
        <v>150000</v>
      </c>
      <c r="G11" s="240">
        <v>150000.0</v>
      </c>
      <c r="H11" s="226"/>
      <c r="I11" s="226"/>
      <c r="J11" s="226"/>
      <c r="K11" s="226"/>
      <c r="L11" s="227"/>
      <c r="M11" s="228"/>
      <c r="N11" s="229"/>
      <c r="O11" s="229"/>
      <c r="P11" s="229"/>
      <c r="Q11" s="229"/>
      <c r="R11" s="229"/>
      <c r="S11" s="229"/>
      <c r="T11" s="229"/>
      <c r="U11" s="229"/>
      <c r="V11" s="229"/>
      <c r="W11" s="229"/>
      <c r="X11" s="229"/>
      <c r="Y11" s="229"/>
      <c r="Z11" s="229"/>
      <c r="AA11" s="229"/>
    </row>
    <row r="12" ht="21.0" customHeight="1">
      <c r="A12" s="222"/>
      <c r="B12" s="223"/>
      <c r="C12" s="241" t="s">
        <v>85</v>
      </c>
      <c r="D12" s="239">
        <f t="shared" si="3"/>
        <v>1650000</v>
      </c>
      <c r="E12" s="239">
        <f t="shared" si="1"/>
        <v>0</v>
      </c>
      <c r="F12" s="239">
        <f t="shared" si="2"/>
        <v>150000</v>
      </c>
      <c r="G12" s="240">
        <v>150000.0</v>
      </c>
      <c r="H12" s="226"/>
      <c r="I12" s="226"/>
      <c r="J12" s="226"/>
      <c r="K12" s="226"/>
      <c r="L12" s="227"/>
      <c r="M12" s="228"/>
      <c r="N12" s="229"/>
      <c r="O12" s="229"/>
      <c r="P12" s="229"/>
      <c r="Q12" s="229"/>
      <c r="R12" s="229"/>
      <c r="S12" s="229"/>
      <c r="T12" s="229"/>
      <c r="U12" s="229"/>
      <c r="V12" s="229"/>
      <c r="W12" s="229"/>
      <c r="X12" s="229"/>
      <c r="Y12" s="229"/>
      <c r="Z12" s="229"/>
      <c r="AA12" s="229"/>
    </row>
    <row r="13" ht="21.0" customHeight="1">
      <c r="A13" s="222"/>
      <c r="B13" s="223"/>
      <c r="C13" s="233" t="s">
        <v>86</v>
      </c>
      <c r="D13" s="235">
        <f>D12+F12-E12</f>
        <v>1800000</v>
      </c>
      <c r="E13" s="235">
        <f t="shared" si="1"/>
        <v>0</v>
      </c>
      <c r="F13" s="235">
        <v>0.0</v>
      </c>
      <c r="G13" s="236">
        <v>0.0</v>
      </c>
      <c r="H13" s="226"/>
      <c r="I13" s="226"/>
      <c r="J13" s="226"/>
      <c r="K13" s="226"/>
      <c r="L13" s="227"/>
      <c r="M13" s="228"/>
      <c r="N13" s="229"/>
      <c r="O13" s="229"/>
      <c r="P13" s="229"/>
      <c r="Q13" s="229"/>
      <c r="R13" s="229"/>
      <c r="S13" s="229"/>
      <c r="T13" s="229"/>
      <c r="U13" s="229"/>
      <c r="V13" s="229"/>
      <c r="W13" s="229"/>
      <c r="X13" s="229"/>
      <c r="Y13" s="229"/>
      <c r="Z13" s="229"/>
      <c r="AA13" s="229"/>
    </row>
    <row r="14" ht="21.0" customHeight="1">
      <c r="A14" s="222"/>
      <c r="B14" s="223"/>
      <c r="C14" s="238" t="s">
        <v>87</v>
      </c>
      <c r="D14" s="239">
        <f t="shared" ref="D14:D16" si="4">D13+F13-E14</f>
        <v>1550000</v>
      </c>
      <c r="E14" s="239">
        <f t="shared" si="1"/>
        <v>250000</v>
      </c>
      <c r="F14" s="239">
        <f t="shared" ref="F14:F15" si="5">IF(G14&gt;0, G14,0)</f>
        <v>0</v>
      </c>
      <c r="G14" s="240">
        <v>-250000.0</v>
      </c>
      <c r="H14" s="226"/>
      <c r="I14" s="226"/>
      <c r="J14" s="226"/>
      <c r="K14" s="226"/>
      <c r="L14" s="227"/>
      <c r="M14" s="228"/>
      <c r="N14" s="229"/>
      <c r="O14" s="229"/>
      <c r="P14" s="229"/>
      <c r="Q14" s="229"/>
      <c r="R14" s="229"/>
      <c r="S14" s="229"/>
      <c r="T14" s="229"/>
      <c r="U14" s="229"/>
      <c r="V14" s="229"/>
      <c r="W14" s="229"/>
      <c r="X14" s="229"/>
      <c r="Y14" s="229"/>
      <c r="Z14" s="229"/>
      <c r="AA14" s="229"/>
    </row>
    <row r="15" ht="21.0" customHeight="1">
      <c r="A15" s="222"/>
      <c r="B15" s="223"/>
      <c r="C15" s="238" t="s">
        <v>88</v>
      </c>
      <c r="D15" s="239">
        <f t="shared" si="4"/>
        <v>1400000</v>
      </c>
      <c r="E15" s="239">
        <f t="shared" si="1"/>
        <v>150000</v>
      </c>
      <c r="F15" s="239">
        <f t="shared" si="5"/>
        <v>0</v>
      </c>
      <c r="G15" s="240">
        <v>-150000.0</v>
      </c>
      <c r="H15" s="226"/>
      <c r="I15" s="226"/>
      <c r="J15" s="226"/>
      <c r="K15" s="226"/>
      <c r="L15" s="227"/>
      <c r="M15" s="228"/>
      <c r="N15" s="229"/>
      <c r="O15" s="229"/>
      <c r="P15" s="229"/>
      <c r="Q15" s="229"/>
      <c r="R15" s="229"/>
      <c r="S15" s="229"/>
      <c r="T15" s="229"/>
      <c r="U15" s="229"/>
      <c r="V15" s="229"/>
      <c r="W15" s="229"/>
      <c r="X15" s="229"/>
      <c r="Y15" s="229"/>
      <c r="Z15" s="229"/>
      <c r="AA15" s="229"/>
    </row>
    <row r="16" ht="21.0" customHeight="1">
      <c r="A16" s="222"/>
      <c r="B16" s="223"/>
      <c r="C16" s="242" t="s">
        <v>89</v>
      </c>
      <c r="D16" s="243">
        <f t="shared" si="4"/>
        <v>1400000</v>
      </c>
      <c r="E16" s="244"/>
      <c r="F16" s="244"/>
      <c r="G16" s="245"/>
      <c r="H16" s="226"/>
      <c r="I16" s="226"/>
      <c r="J16" s="226"/>
      <c r="K16" s="226"/>
      <c r="L16" s="227"/>
      <c r="M16" s="228"/>
      <c r="N16" s="229"/>
      <c r="O16" s="229"/>
      <c r="P16" s="229"/>
      <c r="Q16" s="229"/>
      <c r="R16" s="229"/>
      <c r="S16" s="229"/>
      <c r="T16" s="229"/>
      <c r="U16" s="229"/>
      <c r="V16" s="229"/>
      <c r="W16" s="229"/>
      <c r="X16" s="229"/>
      <c r="Y16" s="229"/>
      <c r="Z16" s="229"/>
      <c r="AA16" s="229"/>
    </row>
    <row r="17" ht="14.25" customHeight="1">
      <c r="A17" s="206"/>
      <c r="B17" s="211"/>
      <c r="C17" s="213"/>
      <c r="D17" s="213"/>
      <c r="E17" s="213"/>
      <c r="F17" s="213"/>
      <c r="G17" s="213"/>
      <c r="H17" s="213"/>
      <c r="I17" s="213"/>
      <c r="J17" s="213"/>
      <c r="K17" s="213"/>
      <c r="L17" s="214"/>
      <c r="M17" s="210"/>
      <c r="N17" s="205"/>
      <c r="O17" s="205"/>
      <c r="P17" s="205"/>
      <c r="Q17" s="205"/>
      <c r="R17" s="205"/>
      <c r="S17" s="205"/>
      <c r="T17" s="205"/>
      <c r="U17" s="205"/>
      <c r="V17" s="205"/>
      <c r="W17" s="205"/>
      <c r="X17" s="205"/>
      <c r="Y17" s="205"/>
      <c r="Z17" s="205"/>
      <c r="AA17" s="205"/>
    </row>
    <row r="18" ht="14.25" customHeight="1">
      <c r="A18" s="206"/>
      <c r="B18" s="211"/>
      <c r="C18" s="213"/>
      <c r="D18" s="213"/>
      <c r="E18" s="213"/>
      <c r="F18" s="213"/>
      <c r="G18" s="213"/>
      <c r="H18" s="213"/>
      <c r="I18" s="213"/>
      <c r="J18" s="213"/>
      <c r="K18" s="213"/>
      <c r="L18" s="214"/>
      <c r="M18" s="210"/>
      <c r="N18" s="205"/>
      <c r="O18" s="205"/>
      <c r="P18" s="205"/>
      <c r="Q18" s="205"/>
      <c r="R18" s="205"/>
      <c r="S18" s="205"/>
      <c r="T18" s="205"/>
      <c r="U18" s="205"/>
      <c r="V18" s="205"/>
      <c r="W18" s="205"/>
      <c r="X18" s="205"/>
      <c r="Y18" s="205"/>
      <c r="Z18" s="205"/>
      <c r="AA18" s="205"/>
    </row>
    <row r="19" ht="14.25" customHeight="1">
      <c r="A19" s="206"/>
      <c r="B19" s="211"/>
      <c r="C19" s="213"/>
      <c r="D19" s="213"/>
      <c r="E19" s="213"/>
      <c r="F19" s="213"/>
      <c r="G19" s="213"/>
      <c r="H19" s="213"/>
      <c r="I19" s="213"/>
      <c r="J19" s="213"/>
      <c r="K19" s="213"/>
      <c r="L19" s="214"/>
      <c r="M19" s="210"/>
      <c r="N19" s="205"/>
      <c r="O19" s="205"/>
      <c r="P19" s="205"/>
      <c r="Q19" s="205"/>
      <c r="R19" s="205"/>
      <c r="S19" s="205"/>
      <c r="T19" s="205"/>
      <c r="U19" s="205"/>
      <c r="V19" s="205"/>
      <c r="W19" s="205"/>
      <c r="X19" s="205"/>
      <c r="Y19" s="205"/>
      <c r="Z19" s="205"/>
      <c r="AA19" s="205"/>
    </row>
    <row r="20" ht="14.25" customHeight="1">
      <c r="A20" s="206"/>
      <c r="B20" s="211"/>
      <c r="C20" s="213"/>
      <c r="D20" s="213"/>
      <c r="E20" s="213"/>
      <c r="F20" s="213"/>
      <c r="G20" s="213"/>
      <c r="H20" s="213"/>
      <c r="I20" s="213"/>
      <c r="J20" s="213"/>
      <c r="K20" s="213"/>
      <c r="L20" s="214"/>
      <c r="M20" s="210"/>
      <c r="N20" s="205"/>
      <c r="O20" s="205"/>
      <c r="P20" s="205"/>
      <c r="Q20" s="205"/>
      <c r="R20" s="205"/>
      <c r="S20" s="205"/>
      <c r="T20" s="205"/>
      <c r="U20" s="205"/>
      <c r="V20" s="205"/>
      <c r="W20" s="205"/>
      <c r="X20" s="205"/>
      <c r="Y20" s="205"/>
      <c r="Z20" s="205"/>
      <c r="AA20" s="205"/>
    </row>
    <row r="21" ht="14.25" customHeight="1">
      <c r="A21" s="206"/>
      <c r="B21" s="211"/>
      <c r="C21" s="213"/>
      <c r="D21" s="213"/>
      <c r="E21" s="213"/>
      <c r="F21" s="213"/>
      <c r="G21" s="213"/>
      <c r="H21" s="213"/>
      <c r="I21" s="213"/>
      <c r="J21" s="213"/>
      <c r="K21" s="213"/>
      <c r="L21" s="214"/>
      <c r="M21" s="210"/>
      <c r="N21" s="205"/>
      <c r="O21" s="205"/>
      <c r="P21" s="205"/>
      <c r="Q21" s="205"/>
      <c r="R21" s="205"/>
      <c r="S21" s="205"/>
      <c r="T21" s="205"/>
      <c r="U21" s="205"/>
      <c r="V21" s="205"/>
      <c r="W21" s="205"/>
      <c r="X21" s="205"/>
      <c r="Y21" s="205"/>
      <c r="Z21" s="205"/>
      <c r="AA21" s="205"/>
    </row>
    <row r="22" ht="14.25" customHeight="1">
      <c r="A22" s="206"/>
      <c r="B22" s="211"/>
      <c r="C22" s="213"/>
      <c r="D22" s="213"/>
      <c r="E22" s="213"/>
      <c r="F22" s="213"/>
      <c r="G22" s="213"/>
      <c r="H22" s="213"/>
      <c r="I22" s="213"/>
      <c r="J22" s="213"/>
      <c r="K22" s="213"/>
      <c r="L22" s="214"/>
      <c r="M22" s="210"/>
      <c r="N22" s="205"/>
      <c r="O22" s="205"/>
      <c r="P22" s="205"/>
      <c r="Q22" s="205"/>
      <c r="R22" s="205"/>
      <c r="S22" s="205"/>
      <c r="T22" s="205"/>
      <c r="U22" s="205"/>
      <c r="V22" s="205"/>
      <c r="W22" s="205"/>
      <c r="X22" s="205"/>
      <c r="Y22" s="205"/>
      <c r="Z22" s="205"/>
      <c r="AA22" s="205"/>
    </row>
    <row r="23" ht="14.25" customHeight="1">
      <c r="A23" s="206"/>
      <c r="B23" s="211"/>
      <c r="C23" s="213"/>
      <c r="D23" s="213"/>
      <c r="E23" s="213"/>
      <c r="F23" s="213"/>
      <c r="G23" s="213"/>
      <c r="H23" s="213"/>
      <c r="I23" s="213"/>
      <c r="J23" s="213"/>
      <c r="K23" s="213"/>
      <c r="L23" s="214"/>
      <c r="M23" s="210"/>
      <c r="N23" s="205"/>
      <c r="O23" s="205"/>
      <c r="P23" s="205"/>
      <c r="Q23" s="205"/>
      <c r="R23" s="205"/>
      <c r="S23" s="205"/>
      <c r="T23" s="205"/>
      <c r="U23" s="205"/>
      <c r="V23" s="205"/>
      <c r="W23" s="205"/>
      <c r="X23" s="205"/>
      <c r="Y23" s="205"/>
      <c r="Z23" s="205"/>
      <c r="AA23" s="205"/>
    </row>
    <row r="24" ht="14.25" customHeight="1">
      <c r="A24" s="206"/>
      <c r="B24" s="211"/>
      <c r="C24" s="213"/>
      <c r="D24" s="213"/>
      <c r="E24" s="213"/>
      <c r="F24" s="213"/>
      <c r="G24" s="213"/>
      <c r="H24" s="213"/>
      <c r="I24" s="213"/>
      <c r="J24" s="213"/>
      <c r="K24" s="213"/>
      <c r="L24" s="214"/>
      <c r="M24" s="210"/>
      <c r="N24" s="205"/>
      <c r="O24" s="205"/>
      <c r="P24" s="205"/>
      <c r="Q24" s="205"/>
      <c r="R24" s="205"/>
      <c r="S24" s="205"/>
      <c r="T24" s="205"/>
      <c r="U24" s="205"/>
      <c r="V24" s="205"/>
      <c r="W24" s="205"/>
      <c r="X24" s="205"/>
      <c r="Y24" s="205"/>
      <c r="Z24" s="205"/>
      <c r="AA24" s="205"/>
    </row>
    <row r="25" ht="14.25" customHeight="1">
      <c r="A25" s="206"/>
      <c r="B25" s="211"/>
      <c r="C25" s="213"/>
      <c r="D25" s="213"/>
      <c r="E25" s="213"/>
      <c r="F25" s="213"/>
      <c r="G25" s="213"/>
      <c r="H25" s="213"/>
      <c r="I25" s="213"/>
      <c r="J25" s="213"/>
      <c r="K25" s="213"/>
      <c r="L25" s="214"/>
      <c r="M25" s="210"/>
      <c r="N25" s="205"/>
      <c r="O25" s="205"/>
      <c r="P25" s="205"/>
      <c r="Q25" s="205"/>
      <c r="R25" s="205"/>
      <c r="S25" s="205"/>
      <c r="T25" s="205"/>
      <c r="U25" s="205"/>
      <c r="V25" s="205"/>
      <c r="W25" s="205"/>
      <c r="X25" s="205"/>
      <c r="Y25" s="205"/>
      <c r="Z25" s="205"/>
      <c r="AA25" s="205"/>
    </row>
    <row r="26" ht="14.25" customHeight="1">
      <c r="A26" s="206"/>
      <c r="B26" s="211"/>
      <c r="C26" s="213"/>
      <c r="D26" s="213"/>
      <c r="E26" s="213"/>
      <c r="F26" s="213"/>
      <c r="G26" s="213"/>
      <c r="H26" s="213"/>
      <c r="I26" s="213"/>
      <c r="J26" s="213"/>
      <c r="K26" s="213"/>
      <c r="L26" s="214"/>
      <c r="M26" s="210"/>
      <c r="N26" s="205"/>
      <c r="O26" s="205"/>
      <c r="P26" s="205"/>
      <c r="Q26" s="205"/>
      <c r="R26" s="205"/>
      <c r="S26" s="205"/>
      <c r="T26" s="205"/>
      <c r="U26" s="205"/>
      <c r="V26" s="205"/>
      <c r="W26" s="205"/>
      <c r="X26" s="205"/>
      <c r="Y26" s="205"/>
      <c r="Z26" s="205"/>
      <c r="AA26" s="205"/>
    </row>
    <row r="27" ht="14.25" customHeight="1">
      <c r="A27" s="206"/>
      <c r="B27" s="211"/>
      <c r="C27" s="213"/>
      <c r="D27" s="213"/>
      <c r="E27" s="213"/>
      <c r="F27" s="213"/>
      <c r="G27" s="213"/>
      <c r="H27" s="213"/>
      <c r="I27" s="213"/>
      <c r="J27" s="213"/>
      <c r="K27" s="213"/>
      <c r="L27" s="214"/>
      <c r="M27" s="210"/>
      <c r="N27" s="205"/>
      <c r="O27" s="205"/>
      <c r="P27" s="205"/>
      <c r="Q27" s="205"/>
      <c r="R27" s="205"/>
      <c r="S27" s="205"/>
      <c r="T27" s="205"/>
      <c r="U27" s="205"/>
      <c r="V27" s="205"/>
      <c r="W27" s="205"/>
      <c r="X27" s="205"/>
      <c r="Y27" s="205"/>
      <c r="Z27" s="205"/>
      <c r="AA27" s="205"/>
    </row>
    <row r="28" ht="14.25" customHeight="1">
      <c r="A28" s="206"/>
      <c r="B28" s="211"/>
      <c r="C28" s="213"/>
      <c r="D28" s="213"/>
      <c r="E28" s="213"/>
      <c r="F28" s="213"/>
      <c r="G28" s="213"/>
      <c r="H28" s="213"/>
      <c r="I28" s="213"/>
      <c r="J28" s="213"/>
      <c r="K28" s="213"/>
      <c r="L28" s="214"/>
      <c r="M28" s="210"/>
      <c r="N28" s="205"/>
      <c r="O28" s="205"/>
      <c r="P28" s="205"/>
      <c r="Q28" s="205"/>
      <c r="R28" s="205"/>
      <c r="S28" s="205"/>
      <c r="T28" s="205"/>
      <c r="U28" s="205"/>
      <c r="V28" s="205"/>
      <c r="W28" s="205"/>
      <c r="X28" s="205"/>
      <c r="Y28" s="205"/>
      <c r="Z28" s="205"/>
      <c r="AA28" s="205"/>
    </row>
    <row r="29" ht="14.25" customHeight="1">
      <c r="A29" s="206"/>
      <c r="B29" s="211"/>
      <c r="C29" s="213"/>
      <c r="D29" s="213"/>
      <c r="E29" s="213"/>
      <c r="F29" s="213"/>
      <c r="G29" s="213"/>
      <c r="H29" s="213"/>
      <c r="I29" s="213"/>
      <c r="J29" s="213"/>
      <c r="K29" s="213"/>
      <c r="L29" s="214"/>
      <c r="M29" s="210"/>
      <c r="N29" s="205"/>
      <c r="O29" s="205"/>
      <c r="P29" s="205"/>
      <c r="Q29" s="205"/>
      <c r="R29" s="205"/>
      <c r="S29" s="205"/>
      <c r="T29" s="205"/>
      <c r="U29" s="205"/>
      <c r="V29" s="205"/>
      <c r="W29" s="205"/>
      <c r="X29" s="205"/>
      <c r="Y29" s="205"/>
      <c r="Z29" s="205"/>
      <c r="AA29" s="205"/>
    </row>
    <row r="30" ht="14.25" customHeight="1">
      <c r="A30" s="206"/>
      <c r="B30" s="211"/>
      <c r="C30" s="213"/>
      <c r="D30" s="213"/>
      <c r="E30" s="213"/>
      <c r="F30" s="213"/>
      <c r="G30" s="213"/>
      <c r="H30" s="213"/>
      <c r="I30" s="213"/>
      <c r="J30" s="213"/>
      <c r="K30" s="213"/>
      <c r="L30" s="214"/>
      <c r="M30" s="210"/>
      <c r="N30" s="205"/>
      <c r="O30" s="205"/>
      <c r="P30" s="205"/>
      <c r="Q30" s="205"/>
      <c r="R30" s="205"/>
      <c r="S30" s="205"/>
      <c r="T30" s="205"/>
      <c r="U30" s="205"/>
      <c r="V30" s="205"/>
      <c r="W30" s="205"/>
      <c r="X30" s="205"/>
      <c r="Y30" s="205"/>
      <c r="Z30" s="205"/>
      <c r="AA30" s="205"/>
    </row>
    <row r="31" ht="14.25" customHeight="1">
      <c r="A31" s="206"/>
      <c r="B31" s="211"/>
      <c r="C31" s="213"/>
      <c r="D31" s="213"/>
      <c r="E31" s="213"/>
      <c r="F31" s="213"/>
      <c r="G31" s="213"/>
      <c r="H31" s="213"/>
      <c r="I31" s="213"/>
      <c r="J31" s="213"/>
      <c r="K31" s="213"/>
      <c r="L31" s="214"/>
      <c r="M31" s="210"/>
      <c r="N31" s="205"/>
      <c r="O31" s="205"/>
      <c r="P31" s="205"/>
      <c r="Q31" s="205"/>
      <c r="R31" s="205"/>
      <c r="S31" s="205"/>
      <c r="T31" s="205"/>
      <c r="U31" s="205"/>
      <c r="V31" s="205"/>
      <c r="W31" s="205"/>
      <c r="X31" s="205"/>
      <c r="Y31" s="205"/>
      <c r="Z31" s="205"/>
      <c r="AA31" s="205"/>
    </row>
    <row r="32" ht="14.25" customHeight="1">
      <c r="A32" s="206"/>
      <c r="B32" s="211"/>
      <c r="C32" s="213"/>
      <c r="D32" s="213"/>
      <c r="E32" s="213"/>
      <c r="F32" s="213"/>
      <c r="G32" s="213"/>
      <c r="H32" s="213"/>
      <c r="I32" s="213"/>
      <c r="J32" s="213"/>
      <c r="K32" s="213"/>
      <c r="L32" s="214"/>
      <c r="M32" s="210"/>
      <c r="N32" s="205"/>
      <c r="O32" s="205"/>
      <c r="P32" s="205"/>
      <c r="Q32" s="205"/>
      <c r="R32" s="205"/>
      <c r="S32" s="205"/>
      <c r="T32" s="205"/>
      <c r="U32" s="205"/>
      <c r="V32" s="205"/>
      <c r="W32" s="205"/>
      <c r="X32" s="205"/>
      <c r="Y32" s="205"/>
      <c r="Z32" s="205"/>
      <c r="AA32" s="205"/>
    </row>
    <row r="33" ht="14.25" customHeight="1">
      <c r="A33" s="206"/>
      <c r="B33" s="211"/>
      <c r="C33" s="213"/>
      <c r="D33" s="213"/>
      <c r="E33" s="213"/>
      <c r="F33" s="213"/>
      <c r="G33" s="213"/>
      <c r="H33" s="213"/>
      <c r="I33" s="213"/>
      <c r="J33" s="213"/>
      <c r="K33" s="213"/>
      <c r="L33" s="214"/>
      <c r="M33" s="210"/>
      <c r="N33" s="205"/>
      <c r="O33" s="205"/>
      <c r="P33" s="205"/>
      <c r="Q33" s="205"/>
      <c r="R33" s="205"/>
      <c r="S33" s="205"/>
      <c r="T33" s="205"/>
      <c r="U33" s="205"/>
      <c r="V33" s="205"/>
      <c r="W33" s="205"/>
      <c r="X33" s="205"/>
      <c r="Y33" s="205"/>
      <c r="Z33" s="205"/>
      <c r="AA33" s="205"/>
    </row>
    <row r="34" ht="14.25" customHeight="1">
      <c r="A34" s="206"/>
      <c r="B34" s="211"/>
      <c r="C34" s="213"/>
      <c r="D34" s="213"/>
      <c r="E34" s="213"/>
      <c r="F34" s="213"/>
      <c r="G34" s="213"/>
      <c r="H34" s="213"/>
      <c r="I34" s="213"/>
      <c r="J34" s="213"/>
      <c r="K34" s="213"/>
      <c r="L34" s="214"/>
      <c r="M34" s="210"/>
      <c r="N34" s="205"/>
      <c r="O34" s="205"/>
      <c r="P34" s="205"/>
      <c r="Q34" s="205"/>
      <c r="R34" s="205"/>
      <c r="S34" s="205"/>
      <c r="T34" s="205"/>
      <c r="U34" s="205"/>
      <c r="V34" s="205"/>
      <c r="W34" s="205"/>
      <c r="X34" s="205"/>
      <c r="Y34" s="205"/>
      <c r="Z34" s="205"/>
      <c r="AA34" s="205"/>
    </row>
    <row r="35" ht="14.25" customHeight="1">
      <c r="A35" s="206"/>
      <c r="B35" s="211"/>
      <c r="C35" s="213"/>
      <c r="D35" s="213"/>
      <c r="E35" s="213"/>
      <c r="F35" s="213"/>
      <c r="G35" s="213"/>
      <c r="H35" s="213"/>
      <c r="I35" s="213"/>
      <c r="J35" s="213"/>
      <c r="K35" s="213"/>
      <c r="L35" s="214"/>
      <c r="M35" s="210"/>
      <c r="N35" s="205"/>
      <c r="O35" s="205"/>
      <c r="P35" s="205"/>
      <c r="Q35" s="205"/>
      <c r="R35" s="205"/>
      <c r="S35" s="205"/>
      <c r="T35" s="205"/>
      <c r="U35" s="205"/>
      <c r="V35" s="205"/>
      <c r="W35" s="205"/>
      <c r="X35" s="205"/>
      <c r="Y35" s="205"/>
      <c r="Z35" s="205"/>
      <c r="AA35" s="205"/>
    </row>
    <row r="36" ht="14.25" customHeight="1">
      <c r="A36" s="206"/>
      <c r="B36" s="211"/>
      <c r="C36" s="213"/>
      <c r="D36" s="213"/>
      <c r="E36" s="213"/>
      <c r="F36" s="213"/>
      <c r="G36" s="213"/>
      <c r="H36" s="213"/>
      <c r="I36" s="213"/>
      <c r="J36" s="213"/>
      <c r="K36" s="213"/>
      <c r="L36" s="214"/>
      <c r="M36" s="210"/>
      <c r="N36" s="205"/>
      <c r="O36" s="205"/>
      <c r="P36" s="205"/>
      <c r="Q36" s="205"/>
      <c r="R36" s="205"/>
      <c r="S36" s="205"/>
      <c r="T36" s="205"/>
      <c r="U36" s="205"/>
      <c r="V36" s="205"/>
      <c r="W36" s="205"/>
      <c r="X36" s="205"/>
      <c r="Y36" s="205"/>
      <c r="Z36" s="205"/>
      <c r="AA36" s="205"/>
    </row>
    <row r="37" ht="14.25" customHeight="1">
      <c r="A37" s="206"/>
      <c r="B37" s="211"/>
      <c r="C37" s="213"/>
      <c r="D37" s="213"/>
      <c r="E37" s="213"/>
      <c r="F37" s="213"/>
      <c r="G37" s="213"/>
      <c r="H37" s="213"/>
      <c r="I37" s="213"/>
      <c r="J37" s="213"/>
      <c r="K37" s="213"/>
      <c r="L37" s="214"/>
      <c r="M37" s="210"/>
      <c r="N37" s="205"/>
      <c r="O37" s="205"/>
      <c r="P37" s="205"/>
      <c r="Q37" s="205"/>
      <c r="R37" s="205"/>
      <c r="S37" s="205"/>
      <c r="T37" s="205"/>
      <c r="U37" s="205"/>
      <c r="V37" s="205"/>
      <c r="W37" s="205"/>
      <c r="X37" s="205"/>
      <c r="Y37" s="205"/>
      <c r="Z37" s="205"/>
      <c r="AA37" s="205"/>
    </row>
    <row r="38" ht="14.25" customHeight="1">
      <c r="A38" s="206"/>
      <c r="B38" s="211"/>
      <c r="C38" s="213"/>
      <c r="D38" s="213"/>
      <c r="E38" s="213"/>
      <c r="F38" s="213"/>
      <c r="G38" s="213"/>
      <c r="H38" s="213"/>
      <c r="I38" s="213"/>
      <c r="J38" s="213"/>
      <c r="K38" s="213"/>
      <c r="L38" s="214"/>
      <c r="M38" s="210"/>
      <c r="N38" s="205"/>
      <c r="O38" s="205"/>
      <c r="P38" s="205"/>
      <c r="Q38" s="205"/>
      <c r="R38" s="205"/>
      <c r="S38" s="205"/>
      <c r="T38" s="205"/>
      <c r="U38" s="205"/>
      <c r="V38" s="205"/>
      <c r="W38" s="205"/>
      <c r="X38" s="205"/>
      <c r="Y38" s="205"/>
      <c r="Z38" s="205"/>
      <c r="AA38" s="205"/>
    </row>
    <row r="39" ht="14.25" customHeight="1">
      <c r="A39" s="206"/>
      <c r="B39" s="211"/>
      <c r="C39" s="213"/>
      <c r="D39" s="213"/>
      <c r="E39" s="213"/>
      <c r="F39" s="213"/>
      <c r="G39" s="213"/>
      <c r="H39" s="213"/>
      <c r="I39" s="213"/>
      <c r="J39" s="213"/>
      <c r="K39" s="213"/>
      <c r="L39" s="214"/>
      <c r="M39" s="210"/>
      <c r="N39" s="205"/>
      <c r="O39" s="205"/>
      <c r="P39" s="205"/>
      <c r="Q39" s="205"/>
      <c r="R39" s="205"/>
      <c r="S39" s="205"/>
      <c r="T39" s="205"/>
      <c r="U39" s="205"/>
      <c r="V39" s="205"/>
      <c r="W39" s="205"/>
      <c r="X39" s="205"/>
      <c r="Y39" s="205"/>
      <c r="Z39" s="205"/>
      <c r="AA39" s="205"/>
    </row>
    <row r="40" ht="14.25" customHeight="1">
      <c r="A40" s="206"/>
      <c r="B40" s="211"/>
      <c r="C40" s="213"/>
      <c r="D40" s="213"/>
      <c r="E40" s="213"/>
      <c r="F40" s="213"/>
      <c r="G40" s="213"/>
      <c r="H40" s="213"/>
      <c r="I40" s="213"/>
      <c r="J40" s="213"/>
      <c r="K40" s="213"/>
      <c r="L40" s="214"/>
      <c r="M40" s="210"/>
      <c r="N40" s="205"/>
      <c r="O40" s="205"/>
      <c r="P40" s="205"/>
      <c r="Q40" s="205"/>
      <c r="R40" s="205"/>
      <c r="S40" s="205"/>
      <c r="T40" s="205"/>
      <c r="U40" s="205"/>
      <c r="V40" s="205"/>
      <c r="W40" s="205"/>
      <c r="X40" s="205"/>
      <c r="Y40" s="205"/>
      <c r="Z40" s="205"/>
      <c r="AA40" s="205"/>
    </row>
    <row r="41" ht="14.25" customHeight="1">
      <c r="A41" s="206"/>
      <c r="B41" s="246"/>
      <c r="C41" s="247"/>
      <c r="D41" s="247"/>
      <c r="E41" s="247"/>
      <c r="F41" s="247"/>
      <c r="G41" s="247"/>
      <c r="H41" s="247"/>
      <c r="I41" s="247"/>
      <c r="J41" s="247"/>
      <c r="K41" s="247"/>
      <c r="L41" s="248"/>
      <c r="M41" s="210"/>
      <c r="N41" s="205"/>
      <c r="O41" s="205"/>
      <c r="P41" s="205"/>
      <c r="Q41" s="205"/>
      <c r="R41" s="205"/>
      <c r="S41" s="205"/>
      <c r="T41" s="205"/>
      <c r="U41" s="205"/>
      <c r="V41" s="205"/>
      <c r="W41" s="205"/>
      <c r="X41" s="205"/>
      <c r="Y41" s="205"/>
      <c r="Z41" s="205"/>
      <c r="AA41" s="205"/>
    </row>
    <row r="42" ht="14.25" customHeight="1">
      <c r="A42" s="205"/>
      <c r="B42" s="249"/>
      <c r="C42" s="249"/>
      <c r="D42" s="249"/>
      <c r="E42" s="249"/>
      <c r="F42" s="249"/>
      <c r="G42" s="249"/>
      <c r="H42" s="249"/>
      <c r="I42" s="249"/>
      <c r="J42" s="249"/>
      <c r="K42" s="249"/>
      <c r="L42" s="249"/>
      <c r="M42" s="205"/>
      <c r="N42" s="205"/>
      <c r="O42" s="205"/>
      <c r="P42" s="205"/>
      <c r="Q42" s="205"/>
      <c r="R42" s="205"/>
      <c r="S42" s="205"/>
      <c r="T42" s="205"/>
      <c r="U42" s="205"/>
      <c r="V42" s="205"/>
      <c r="W42" s="205"/>
      <c r="X42" s="205"/>
      <c r="Y42" s="205"/>
      <c r="Z42" s="205"/>
      <c r="AA42" s="205"/>
    </row>
    <row r="43" ht="14.25" customHeight="1">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row>
    <row r="44" ht="14.25" customHeight="1">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row>
    <row r="45" ht="14.25" customHeight="1">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row>
    <row r="46" ht="14.25" customHeight="1">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row>
    <row r="47" ht="14.25" customHeight="1">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row>
    <row r="48" ht="14.25" customHeight="1">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row>
    <row r="49" ht="14.25" customHeight="1">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row>
    <row r="50" ht="14.25" customHeight="1">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row>
    <row r="51" ht="14.25" customHeight="1">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row>
    <row r="52" ht="14.25" customHeight="1">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row>
    <row r="53" ht="14.25" customHeight="1">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row>
    <row r="54" ht="14.25" customHeight="1">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row>
    <row r="55" ht="14.25" customHeight="1">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row>
    <row r="56" ht="14.25" customHeight="1">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row>
    <row r="57" ht="14.25" customHeight="1">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row>
    <row r="58" ht="14.25" customHeight="1">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row>
    <row r="59" ht="14.25" customHeight="1">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row>
    <row r="60" ht="14.25" customHeight="1">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row>
    <row r="61" ht="14.25" customHeight="1">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row>
    <row r="62" ht="14.25" customHeight="1">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row>
    <row r="63" ht="14.25" customHeight="1">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row>
    <row r="64" ht="14.25" customHeight="1">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row>
    <row r="65" ht="14.25" customHeight="1">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row>
    <row r="66" ht="14.25" customHeight="1">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row>
    <row r="67" ht="14.25" customHeight="1">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row>
    <row r="68" ht="14.25" customHeight="1">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row>
    <row r="69" ht="14.25" customHeight="1">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row>
    <row r="70" ht="14.25" customHeight="1">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row>
    <row r="71" ht="14.25" customHeight="1">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row>
    <row r="72" ht="14.25" customHeight="1">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row>
    <row r="73" ht="14.25" customHeight="1">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row>
    <row r="74" ht="14.25" customHeight="1">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row>
    <row r="75" ht="14.25"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row>
    <row r="76" ht="14.25" customHeight="1">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row>
    <row r="77" ht="14.25" customHeight="1">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row>
    <row r="78" ht="14.25" customHeight="1">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row>
    <row r="79" ht="14.25" customHeight="1">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row>
    <row r="80" ht="14.25"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row>
    <row r="81" ht="14.25" customHeight="1">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row>
    <row r="82" ht="14.25" customHeight="1">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row>
    <row r="83" ht="14.25" customHeight="1">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row>
    <row r="84" ht="14.25" customHeight="1">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row>
    <row r="85" ht="14.25" customHeight="1">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row>
    <row r="86" ht="14.25" customHeight="1">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row>
    <row r="87" ht="14.25" customHeight="1">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row>
    <row r="88" ht="14.25" customHeight="1">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row>
    <row r="89" ht="14.2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row>
    <row r="90" ht="14.2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row>
    <row r="91" ht="14.2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row>
    <row r="92" ht="14.2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row>
    <row r="93" ht="14.2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row>
    <row r="94" ht="14.2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row>
    <row r="95" ht="14.2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row>
    <row r="96" ht="14.2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row>
    <row r="97" ht="14.2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row>
    <row r="98" ht="14.2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row>
    <row r="99" ht="14.2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row>
    <row r="100" ht="14.2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row>
    <row r="101" ht="14.25" customHeight="1">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row>
    <row r="102" ht="14.25" customHeight="1">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row>
    <row r="103" ht="14.25" customHeight="1">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row>
    <row r="104" ht="14.25" customHeight="1">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row>
    <row r="105" ht="14.25" customHeight="1">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row>
    <row r="106" ht="14.25" customHeight="1">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row>
    <row r="107" ht="14.25" customHeight="1">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row>
    <row r="108" ht="14.25" customHeight="1">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row>
    <row r="109" ht="14.25" customHeight="1">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row>
    <row r="110" ht="14.25" customHeight="1">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row>
    <row r="111" ht="14.25" customHeight="1">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row>
    <row r="112" ht="14.25" customHeight="1">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row>
    <row r="113" ht="14.25" customHeight="1">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row>
    <row r="114" ht="14.25" customHeight="1">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row>
    <row r="115" ht="14.25" customHeight="1">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row>
    <row r="116" ht="14.25" customHeight="1">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row>
    <row r="117" ht="14.25" customHeight="1">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row>
    <row r="118" ht="14.25" customHeight="1">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row>
    <row r="119" ht="14.25" customHeight="1">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row>
    <row r="120" ht="14.25" customHeight="1">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row>
    <row r="121" ht="14.25" customHeight="1">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row>
    <row r="122" ht="14.25" customHeight="1">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row>
    <row r="123" ht="14.25" customHeight="1">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row>
    <row r="124" ht="14.25" customHeight="1">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row>
    <row r="125" ht="14.25" customHeight="1">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row>
    <row r="126" ht="14.25" customHeight="1">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row>
    <row r="127" ht="14.25" customHeight="1">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row>
    <row r="128" ht="14.25" customHeight="1">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row>
    <row r="129" ht="14.25" customHeight="1">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row>
    <row r="130" ht="14.25" customHeight="1">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row>
    <row r="131" ht="14.25" customHeight="1">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row>
    <row r="132" ht="14.25" customHeight="1">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row>
    <row r="133" ht="14.25" customHeight="1">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row>
    <row r="134" ht="14.25" customHeight="1">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row>
    <row r="135" ht="14.25" customHeight="1">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row>
    <row r="136" ht="14.25" customHeight="1">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row>
    <row r="137" ht="14.25" customHeight="1">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row>
    <row r="138" ht="14.25" customHeight="1">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row>
    <row r="139" ht="14.25" customHeight="1">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row>
    <row r="140" ht="14.25" customHeight="1">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row>
    <row r="141" ht="14.25" customHeight="1">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row>
    <row r="142" ht="14.25" customHeight="1">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row>
    <row r="143" ht="14.25" customHeight="1">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row>
    <row r="144" ht="14.25" customHeight="1">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row>
    <row r="145" ht="14.25" customHeight="1">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row>
    <row r="146" ht="14.25" customHeight="1">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row>
    <row r="147" ht="14.25" customHeight="1">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row>
    <row r="148" ht="14.25" customHeight="1">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row>
    <row r="149" ht="14.25" customHeight="1">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row>
    <row r="150" ht="14.25" customHeight="1">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row>
    <row r="151" ht="14.25" customHeight="1">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row>
    <row r="152" ht="14.25" customHeight="1">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row>
    <row r="153" ht="14.25" customHeight="1">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row>
    <row r="154" ht="14.25" customHeight="1">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row>
    <row r="155" ht="14.25" customHeight="1">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row>
    <row r="156" ht="14.25" customHeight="1">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row>
    <row r="157" ht="14.25" customHeight="1">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row>
    <row r="158" ht="14.25" customHeight="1">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row>
    <row r="159" ht="14.25" customHeight="1">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row>
    <row r="160" ht="14.25" customHeight="1">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row>
    <row r="161" ht="14.25" customHeight="1">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row>
    <row r="162" ht="14.25" customHeight="1">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row>
    <row r="163" ht="14.25" customHeight="1">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row>
    <row r="164" ht="14.25" customHeight="1">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row>
    <row r="165" ht="14.25" customHeight="1">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row>
    <row r="166" ht="14.25" customHeight="1">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row>
    <row r="167" ht="14.25" customHeight="1">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row>
    <row r="168" ht="14.25" customHeight="1">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row>
    <row r="169" ht="14.25" customHeight="1">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row>
    <row r="170" ht="14.25" customHeight="1">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row>
    <row r="171" ht="14.25" customHeight="1">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row>
    <row r="172" ht="14.25" customHeight="1">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row>
    <row r="173" ht="14.25" customHeight="1">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row>
    <row r="174" ht="14.25" customHeight="1">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row>
    <row r="175" ht="14.25" customHeight="1">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row>
    <row r="176" ht="14.25" customHeight="1">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row>
    <row r="177" ht="14.25" customHeight="1">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row>
    <row r="178" ht="14.25" customHeight="1">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row>
    <row r="179" ht="14.25" customHeight="1">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row>
    <row r="180" ht="14.25" customHeight="1">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row>
    <row r="181" ht="14.25" customHeight="1">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row>
    <row r="182" ht="14.25" customHeight="1">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row>
    <row r="183" ht="14.25" customHeight="1">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row>
    <row r="184" ht="14.25" customHeight="1">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row>
    <row r="185" ht="14.25" customHeight="1">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row>
    <row r="186" ht="14.25" customHeight="1">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row>
    <row r="187" ht="14.25" customHeight="1">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row>
    <row r="188" ht="14.25" customHeight="1">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row>
    <row r="189" ht="14.25" customHeight="1">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row>
    <row r="190" ht="14.25" customHeight="1">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row>
    <row r="191" ht="14.25" customHeight="1">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row>
    <row r="192" ht="14.25" customHeight="1">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row>
    <row r="193" ht="14.25" customHeight="1">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row>
    <row r="194" ht="14.25" customHeight="1">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row>
    <row r="195" ht="14.25" customHeight="1">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row>
    <row r="196" ht="14.25" customHeight="1">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row>
    <row r="197" ht="14.25" customHeight="1">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row>
    <row r="198" ht="14.25" customHeight="1">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row>
    <row r="199" ht="14.25" customHeight="1">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row>
    <row r="200" ht="14.25" customHeight="1">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row>
    <row r="201" ht="14.25" customHeight="1">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row>
    <row r="202" ht="14.25" customHeight="1">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row>
    <row r="203" ht="14.25" customHeight="1">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row>
    <row r="204" ht="14.25" customHeight="1">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row>
    <row r="205" ht="14.25" customHeight="1">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row>
    <row r="206" ht="14.2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row>
    <row r="207" ht="14.25" customHeight="1">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row>
    <row r="208" ht="14.25" customHeight="1">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row>
    <row r="209" ht="14.25" customHeight="1">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row>
    <row r="210" ht="14.25" customHeight="1">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row>
    <row r="211" ht="14.25" customHeight="1">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row>
    <row r="212" ht="14.25" customHeight="1">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row>
    <row r="213" ht="14.25" customHeight="1">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row>
    <row r="214" ht="14.25" customHeight="1">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row>
    <row r="215" ht="14.25" customHeight="1">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row>
    <row r="216" ht="14.25" customHeight="1">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row>
    <row r="217" ht="14.25" customHeight="1">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row>
    <row r="218" ht="14.25" customHeight="1">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row>
    <row r="219" ht="14.25" customHeight="1">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row>
    <row r="220" ht="14.25" customHeight="1">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row>
    <row r="221" ht="14.25" customHeight="1">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row>
    <row r="222" ht="14.25" customHeight="1">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row>
    <row r="223" ht="14.25" customHeight="1">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row>
    <row r="224" ht="14.25" customHeight="1">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row>
    <row r="225" ht="14.25" customHeight="1">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row>
    <row r="226" ht="14.25" customHeight="1">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row>
    <row r="227" ht="14.25" customHeight="1">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row>
    <row r="228" ht="14.25" customHeight="1">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row>
    <row r="229" ht="14.25" customHeight="1">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row>
    <row r="230" ht="14.25" customHeight="1">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row>
    <row r="231" ht="14.25" customHeight="1">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row>
    <row r="232" ht="14.25" customHeight="1">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row>
    <row r="233" ht="14.25" customHeight="1">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row>
    <row r="234" ht="14.25" customHeight="1">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row>
    <row r="235" ht="14.25" customHeight="1">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row>
    <row r="236" ht="14.25" customHeight="1">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row>
    <row r="237" ht="14.25" customHeight="1">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row>
    <row r="238" ht="14.25" customHeight="1">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row>
    <row r="239" ht="14.25" customHeight="1">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row>
    <row r="240" ht="14.25" customHeight="1">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row>
    <row r="241" ht="14.25" customHeight="1">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row>
    <row r="242" ht="14.25" customHeight="1">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row>
    <row r="243" ht="14.25" customHeight="1">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row>
    <row r="244" ht="14.25" customHeight="1">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row>
    <row r="245" ht="14.25" customHeight="1">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row>
    <row r="246" ht="14.25" customHeight="1">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row>
    <row r="247" ht="14.25" customHeight="1">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row>
    <row r="248" ht="14.25" customHeight="1">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row>
    <row r="249" ht="14.25" customHeight="1">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row>
    <row r="250" ht="14.25" customHeight="1">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row>
    <row r="251" ht="14.25" customHeight="1">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row>
    <row r="252" ht="14.25" customHeight="1">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row>
    <row r="253" ht="14.25" customHeight="1">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row>
    <row r="254" ht="14.25" customHeight="1">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row>
    <row r="255" ht="14.25" customHeight="1">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row>
    <row r="256" ht="14.25" customHeight="1">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row>
    <row r="257" ht="14.25" customHeight="1">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row>
    <row r="258" ht="14.25" customHeight="1">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row>
    <row r="259" ht="14.25" customHeight="1">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row>
    <row r="260" ht="14.25" customHeight="1">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row>
    <row r="261" ht="14.25" customHeight="1">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row>
    <row r="262" ht="14.25" customHeight="1">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row>
    <row r="263" ht="14.25" customHeight="1">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row>
    <row r="264" ht="14.25" customHeight="1">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row>
    <row r="265" ht="14.25" customHeight="1">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row>
    <row r="266" ht="14.25" customHeight="1">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row>
    <row r="267" ht="14.25" customHeight="1">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row>
    <row r="268" ht="14.25" customHeight="1">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row>
    <row r="269" ht="14.25" customHeight="1">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row>
    <row r="270" ht="14.25" customHeight="1">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row>
    <row r="271" ht="14.25" customHeight="1">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row>
    <row r="272" ht="14.25" customHeight="1">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row>
    <row r="273" ht="14.25" customHeight="1">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row>
    <row r="274" ht="14.25" customHeight="1">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row>
    <row r="275" ht="14.25" customHeight="1">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row>
    <row r="276" ht="14.25" customHeight="1">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row>
    <row r="277" ht="14.25" customHeight="1">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row>
    <row r="278" ht="14.25" customHeight="1">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row>
    <row r="279" ht="14.25" customHeight="1">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row>
    <row r="280" ht="14.25" customHeight="1">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row>
    <row r="281" ht="14.25" customHeight="1">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row>
    <row r="282" ht="14.25" customHeight="1">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row>
    <row r="283" ht="14.25" customHeight="1">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row>
    <row r="284" ht="14.25" customHeight="1">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row>
    <row r="285" ht="14.25" customHeight="1">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row>
    <row r="286" ht="14.25" customHeight="1">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row>
    <row r="287" ht="14.25" customHeight="1">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row>
    <row r="288" ht="14.25" customHeight="1">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row>
    <row r="289" ht="14.25" customHeight="1">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row>
    <row r="290" ht="14.25" customHeight="1">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row>
    <row r="291" ht="14.25" customHeight="1">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row>
    <row r="292" ht="14.25" customHeight="1">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row>
    <row r="293" ht="14.25" customHeight="1">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row>
    <row r="294" ht="14.25" customHeight="1">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row>
    <row r="295" ht="14.25" customHeight="1">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row>
    <row r="296" ht="14.25" customHeight="1">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row>
    <row r="297" ht="14.25" customHeight="1">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row>
    <row r="298" ht="14.25" customHeight="1">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row>
    <row r="299" ht="14.25" customHeight="1">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row>
    <row r="300" ht="14.25" customHeight="1">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row>
    <row r="301" ht="14.25" customHeight="1">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row>
    <row r="302" ht="14.25" customHeight="1">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row>
    <row r="303" ht="14.25" customHeight="1">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row>
    <row r="304" ht="14.25" customHeight="1">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row>
    <row r="305" ht="14.25" customHeight="1">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row>
    <row r="306" ht="14.25" customHeight="1">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row>
    <row r="307" ht="14.25" customHeight="1">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row>
    <row r="308" ht="14.25" customHeight="1">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row>
    <row r="309" ht="14.25" customHeight="1">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row>
    <row r="310" ht="14.25" customHeight="1">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row>
    <row r="311" ht="14.25" customHeight="1">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row>
    <row r="312" ht="14.25" customHeight="1">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row>
    <row r="313" ht="14.25" customHeight="1">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row>
    <row r="314" ht="14.25" customHeight="1">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row>
    <row r="315" ht="14.25" customHeight="1">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row>
    <row r="316" ht="14.25" customHeight="1">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row>
    <row r="317" ht="14.25" customHeight="1">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row>
    <row r="318" ht="14.25" customHeight="1">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row>
    <row r="319" ht="14.25" customHeight="1">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row>
    <row r="320" ht="14.25" customHeight="1">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row>
    <row r="321" ht="14.25" customHeight="1">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row>
    <row r="322" ht="14.25" customHeight="1">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row>
    <row r="323" ht="14.25" customHeight="1">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row>
    <row r="324" ht="14.25" customHeight="1">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row>
    <row r="325" ht="14.25" customHeight="1">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row>
    <row r="326" ht="14.25" customHeight="1">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row>
    <row r="327" ht="14.25" customHeight="1">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row>
    <row r="328" ht="14.25" customHeight="1">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row>
    <row r="329" ht="14.25" customHeight="1">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row>
    <row r="330" ht="14.25" customHeight="1">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row>
    <row r="331" ht="14.25" customHeight="1">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row>
    <row r="332" ht="14.25" customHeight="1">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row>
    <row r="333" ht="14.25" customHeight="1">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row>
    <row r="334" ht="14.25" customHeight="1">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row>
    <row r="335" ht="14.25" customHeight="1">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row>
    <row r="336" ht="14.25" customHeight="1">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row>
    <row r="337" ht="14.25" customHeight="1">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row>
    <row r="338" ht="14.25" customHeight="1">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row>
    <row r="339" ht="14.25" customHeight="1">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row>
    <row r="340" ht="14.25" customHeight="1">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row>
    <row r="341" ht="14.25" customHeight="1">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row>
    <row r="342" ht="14.25" customHeight="1">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row>
    <row r="343" ht="14.25" customHeight="1">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row>
    <row r="344" ht="14.25" customHeight="1">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row>
    <row r="345" ht="14.25" customHeight="1">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row>
    <row r="346" ht="14.25" customHeight="1">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row>
    <row r="347" ht="14.25" customHeight="1">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row>
    <row r="348" ht="14.25" customHeight="1">
      <c r="A348" s="205"/>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row>
    <row r="349" ht="14.25" customHeight="1">
      <c r="A349" s="205"/>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row>
    <row r="350" ht="14.25" customHeight="1">
      <c r="A350" s="205"/>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row>
    <row r="351" ht="14.25" customHeight="1">
      <c r="A351" s="205"/>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row>
    <row r="352" ht="14.25" customHeight="1">
      <c r="A352" s="205"/>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row>
    <row r="353" ht="14.25" customHeight="1">
      <c r="A353" s="205"/>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row>
    <row r="354" ht="14.25" customHeight="1">
      <c r="A354" s="205"/>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row>
    <row r="355" ht="14.25" customHeight="1">
      <c r="A355" s="205"/>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row>
    <row r="356" ht="14.25" customHeight="1">
      <c r="A356" s="205"/>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row>
    <row r="357" ht="14.25" customHeight="1">
      <c r="A357" s="205"/>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row>
    <row r="358" ht="14.25" customHeight="1">
      <c r="A358" s="205"/>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row>
    <row r="359" ht="14.25" customHeight="1">
      <c r="A359" s="205"/>
      <c r="B359" s="205"/>
      <c r="C359" s="20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row>
    <row r="360" ht="14.25" customHeight="1">
      <c r="A360" s="205"/>
      <c r="B360" s="205"/>
      <c r="C360" s="20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row>
    <row r="361" ht="14.25" customHeight="1">
      <c r="A361" s="205"/>
      <c r="B361" s="205"/>
      <c r="C361" s="20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row>
    <row r="362" ht="14.25" customHeight="1">
      <c r="A362" s="205"/>
      <c r="B362" s="205"/>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row>
    <row r="363" ht="14.25" customHeight="1">
      <c r="A363" s="205"/>
      <c r="B363" s="205"/>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row>
    <row r="364" ht="14.25" customHeight="1">
      <c r="A364" s="205"/>
      <c r="B364" s="205"/>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row>
    <row r="365" ht="14.25" customHeight="1">
      <c r="A365" s="205"/>
      <c r="B365" s="205"/>
      <c r="C365" s="20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row>
    <row r="366" ht="14.25" customHeight="1">
      <c r="A366" s="205"/>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row>
    <row r="367" ht="14.25" customHeight="1">
      <c r="A367" s="205"/>
      <c r="B367" s="205"/>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row>
    <row r="368" ht="14.25" customHeight="1">
      <c r="A368" s="205"/>
      <c r="B368" s="205"/>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row>
    <row r="369" ht="14.25" customHeight="1">
      <c r="A369" s="205"/>
      <c r="B369" s="205"/>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row>
    <row r="370" ht="14.25" customHeight="1">
      <c r="A370" s="205"/>
      <c r="B370" s="205"/>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row>
    <row r="371" ht="14.25" customHeight="1">
      <c r="A371" s="205"/>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row>
    <row r="372" ht="14.25" customHeight="1">
      <c r="A372" s="205"/>
      <c r="B372" s="205"/>
      <c r="C372" s="205"/>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row>
    <row r="373" ht="14.25" customHeight="1">
      <c r="A373" s="205"/>
      <c r="B373" s="205"/>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row>
    <row r="374" ht="14.25" customHeight="1">
      <c r="A374" s="205"/>
      <c r="B374" s="205"/>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row>
    <row r="375" ht="14.25" customHeight="1">
      <c r="A375" s="205"/>
      <c r="B375" s="205"/>
      <c r="C375" s="20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row>
    <row r="376" ht="14.25" customHeight="1">
      <c r="A376" s="205"/>
      <c r="B376" s="205"/>
      <c r="C376" s="205"/>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row>
    <row r="377" ht="14.25" customHeight="1">
      <c r="A377" s="205"/>
      <c r="B377" s="205"/>
      <c r="C377" s="205"/>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row>
    <row r="378" ht="14.25" customHeight="1">
      <c r="A378" s="205"/>
      <c r="B378" s="205"/>
      <c r="C378" s="205"/>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row>
    <row r="379" ht="14.25" customHeight="1">
      <c r="A379" s="205"/>
      <c r="B379" s="205"/>
      <c r="C379" s="205"/>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row>
    <row r="380" ht="14.25" customHeight="1">
      <c r="A380" s="205"/>
      <c r="B380" s="205"/>
      <c r="C380" s="20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row>
    <row r="381" ht="14.25" customHeight="1">
      <c r="A381" s="205"/>
      <c r="B381" s="205"/>
      <c r="C381" s="205"/>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row>
    <row r="382" ht="14.25" customHeight="1">
      <c r="A382" s="205"/>
      <c r="B382" s="205"/>
      <c r="C382" s="205"/>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row>
    <row r="383" ht="14.25" customHeight="1">
      <c r="A383" s="205"/>
      <c r="B383" s="205"/>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row>
    <row r="384" ht="14.25" customHeight="1">
      <c r="A384" s="205"/>
      <c r="B384" s="205"/>
      <c r="C384" s="205"/>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row>
    <row r="385" ht="14.25" customHeight="1">
      <c r="A385" s="205"/>
      <c r="B385" s="205"/>
      <c r="C385" s="205"/>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row>
    <row r="386" ht="14.25" customHeight="1">
      <c r="A386" s="205"/>
      <c r="B386" s="205"/>
      <c r="C386" s="20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row>
    <row r="387" ht="14.25" customHeight="1">
      <c r="A387" s="205"/>
      <c r="B387" s="205"/>
      <c r="C387" s="20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row>
    <row r="388" ht="14.25" customHeight="1">
      <c r="A388" s="205"/>
      <c r="B388" s="205"/>
      <c r="C388" s="205"/>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row>
    <row r="389" ht="14.25" customHeight="1">
      <c r="A389" s="205"/>
      <c r="B389" s="205"/>
      <c r="C389" s="205"/>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row>
    <row r="390" ht="14.25" customHeight="1">
      <c r="A390" s="205"/>
      <c r="B390" s="205"/>
      <c r="C390" s="205"/>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row>
    <row r="391" ht="14.25" customHeight="1">
      <c r="A391" s="205"/>
      <c r="B391" s="205"/>
      <c r="C391" s="205"/>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row>
    <row r="392" ht="14.25" customHeight="1">
      <c r="A392" s="205"/>
      <c r="B392" s="205"/>
      <c r="C392" s="205"/>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row>
    <row r="393" ht="14.25" customHeight="1">
      <c r="A393" s="205"/>
      <c r="B393" s="205"/>
      <c r="C393" s="20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row>
    <row r="394" ht="14.25" customHeight="1">
      <c r="A394" s="205"/>
      <c r="B394" s="205"/>
      <c r="C394" s="205"/>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row>
    <row r="395" ht="14.25" customHeight="1">
      <c r="A395" s="205"/>
      <c r="B395" s="205"/>
      <c r="C395" s="20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row>
    <row r="396" ht="14.25" customHeight="1">
      <c r="A396" s="205"/>
      <c r="B396" s="205"/>
      <c r="C396" s="20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row>
    <row r="397" ht="14.25" customHeight="1">
      <c r="A397" s="205"/>
      <c r="B397" s="205"/>
      <c r="C397" s="205"/>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row>
    <row r="398" ht="14.25" customHeight="1">
      <c r="A398" s="205"/>
      <c r="B398" s="205"/>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row>
    <row r="399" ht="14.25" customHeight="1">
      <c r="A399" s="205"/>
      <c r="B399" s="205"/>
      <c r="C399" s="20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row>
    <row r="400" ht="14.25" customHeight="1">
      <c r="A400" s="205"/>
      <c r="B400" s="205"/>
      <c r="C400" s="20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row>
    <row r="401" ht="14.25" customHeight="1">
      <c r="A401" s="205"/>
      <c r="B401" s="205"/>
      <c r="C401" s="20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row>
    <row r="402" ht="14.25" customHeight="1">
      <c r="A402" s="205"/>
      <c r="B402" s="205"/>
      <c r="C402" s="20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row>
    <row r="403" ht="14.25" customHeight="1">
      <c r="A403" s="205"/>
      <c r="B403" s="205"/>
      <c r="C403" s="20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row>
    <row r="404" ht="14.25" customHeight="1">
      <c r="A404" s="205"/>
      <c r="B404" s="205"/>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row>
    <row r="405" ht="14.25" customHeight="1">
      <c r="A405" s="205"/>
      <c r="B405" s="205"/>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row>
    <row r="406" ht="14.25" customHeight="1">
      <c r="A406" s="205"/>
      <c r="B406" s="205"/>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row>
    <row r="407" ht="14.25" customHeight="1">
      <c r="A407" s="205"/>
      <c r="B407" s="205"/>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row>
    <row r="408" ht="14.25" customHeight="1">
      <c r="A408" s="205"/>
      <c r="B408" s="205"/>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row>
    <row r="409" ht="14.25" customHeight="1">
      <c r="A409" s="205"/>
      <c r="B409" s="205"/>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row>
    <row r="410" ht="14.25" customHeight="1">
      <c r="A410" s="205"/>
      <c r="B410" s="205"/>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row>
    <row r="411" ht="14.25" customHeight="1">
      <c r="A411" s="205"/>
      <c r="B411" s="205"/>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row>
    <row r="412" ht="14.25" customHeight="1">
      <c r="A412" s="205"/>
      <c r="B412" s="205"/>
      <c r="C412" s="20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row>
    <row r="413" ht="14.25" customHeight="1">
      <c r="A413" s="205"/>
      <c r="B413" s="205"/>
      <c r="C413" s="20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row>
    <row r="414" ht="14.25" customHeight="1">
      <c r="A414" s="205"/>
      <c r="B414" s="205"/>
      <c r="C414" s="20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row>
    <row r="415" ht="14.25" customHeight="1">
      <c r="A415" s="205"/>
      <c r="B415" s="205"/>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row>
    <row r="416" ht="14.25" customHeight="1">
      <c r="A416" s="205"/>
      <c r="B416" s="205"/>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row>
    <row r="417" ht="14.25" customHeight="1">
      <c r="A417" s="205"/>
      <c r="B417" s="205"/>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row>
    <row r="418" ht="14.25" customHeight="1">
      <c r="A418" s="205"/>
      <c r="B418" s="205"/>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row>
    <row r="419" ht="14.25" customHeight="1">
      <c r="A419" s="205"/>
      <c r="B419" s="205"/>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row>
    <row r="420" ht="14.25" customHeight="1">
      <c r="A420" s="205"/>
      <c r="B420" s="205"/>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row>
    <row r="421" ht="14.25" customHeight="1">
      <c r="A421" s="205"/>
      <c r="B421" s="205"/>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row>
    <row r="422" ht="14.25" customHeight="1">
      <c r="A422" s="205"/>
      <c r="B422" s="205"/>
      <c r="C422" s="205"/>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row>
    <row r="423" ht="14.25" customHeight="1">
      <c r="A423" s="205"/>
      <c r="B423" s="205"/>
      <c r="C423" s="20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row>
    <row r="424" ht="14.25" customHeight="1">
      <c r="A424" s="205"/>
      <c r="B424" s="205"/>
      <c r="C424" s="20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row>
    <row r="425" ht="14.25" customHeight="1">
      <c r="A425" s="205"/>
      <c r="B425" s="205"/>
      <c r="C425" s="20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row>
    <row r="426" ht="14.25" customHeight="1">
      <c r="A426" s="205"/>
      <c r="B426" s="205"/>
      <c r="C426" s="20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row>
    <row r="427" ht="14.25" customHeight="1">
      <c r="A427" s="205"/>
      <c r="B427" s="205"/>
      <c r="C427" s="205"/>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row>
    <row r="428" ht="14.25" customHeight="1">
      <c r="A428" s="205"/>
      <c r="B428" s="205"/>
      <c r="C428" s="20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row>
    <row r="429" ht="14.25" customHeight="1">
      <c r="A429" s="205"/>
      <c r="B429" s="205"/>
      <c r="C429" s="205"/>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row>
    <row r="430" ht="14.25" customHeight="1">
      <c r="A430" s="205"/>
      <c r="B430" s="205"/>
      <c r="C430" s="20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row>
    <row r="431" ht="14.25" customHeight="1">
      <c r="A431" s="205"/>
      <c r="B431" s="205"/>
      <c r="C431" s="20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row>
    <row r="432" ht="14.25" customHeight="1">
      <c r="A432" s="205"/>
      <c r="B432" s="205"/>
      <c r="C432" s="205"/>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row>
    <row r="433" ht="14.25" customHeight="1">
      <c r="A433" s="205"/>
      <c r="B433" s="205"/>
      <c r="C433" s="205"/>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row>
    <row r="434" ht="14.25" customHeight="1">
      <c r="A434" s="205"/>
      <c r="B434" s="205"/>
      <c r="C434" s="20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row>
    <row r="435" ht="14.25" customHeight="1">
      <c r="A435" s="205"/>
      <c r="B435" s="205"/>
      <c r="C435" s="205"/>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row>
    <row r="436" ht="14.25" customHeight="1">
      <c r="A436" s="205"/>
      <c r="B436" s="205"/>
      <c r="C436" s="205"/>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c r="AA436" s="205"/>
    </row>
    <row r="437" ht="14.25" customHeight="1">
      <c r="A437" s="205"/>
      <c r="B437" s="205"/>
      <c r="C437" s="205"/>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row>
    <row r="438" ht="14.25" customHeight="1">
      <c r="A438" s="205"/>
      <c r="B438" s="205"/>
      <c r="C438" s="20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row>
    <row r="439" ht="14.25" customHeight="1">
      <c r="A439" s="205"/>
      <c r="B439" s="205"/>
      <c r="C439" s="20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row>
    <row r="440" ht="14.25" customHeight="1">
      <c r="A440" s="205"/>
      <c r="B440" s="205"/>
      <c r="C440" s="205"/>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row>
    <row r="441" ht="14.25" customHeight="1">
      <c r="A441" s="205"/>
      <c r="B441" s="205"/>
      <c r="C441" s="205"/>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row>
    <row r="442" ht="14.25" customHeight="1">
      <c r="A442" s="205"/>
      <c r="B442" s="205"/>
      <c r="C442" s="205"/>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row>
    <row r="443" ht="14.25" customHeight="1">
      <c r="A443" s="205"/>
      <c r="B443" s="205"/>
      <c r="C443" s="20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row>
    <row r="444" ht="14.25" customHeight="1">
      <c r="A444" s="205"/>
      <c r="B444" s="205"/>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row>
    <row r="445" ht="14.25" customHeight="1">
      <c r="A445" s="205"/>
      <c r="B445" s="205"/>
      <c r="C445" s="205"/>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row>
    <row r="446" ht="14.25" customHeight="1">
      <c r="A446" s="205"/>
      <c r="B446" s="205"/>
      <c r="C446" s="205"/>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row>
    <row r="447" ht="14.25" customHeight="1">
      <c r="A447" s="205"/>
      <c r="B447" s="205"/>
      <c r="C447" s="205"/>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row>
    <row r="448" ht="14.25" customHeight="1">
      <c r="A448" s="205"/>
      <c r="B448" s="205"/>
      <c r="C448" s="20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row>
    <row r="449" ht="14.25" customHeight="1">
      <c r="A449" s="205"/>
      <c r="B449" s="205"/>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row>
    <row r="450" ht="14.25" customHeight="1">
      <c r="A450" s="205"/>
      <c r="B450" s="205"/>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row>
    <row r="451" ht="14.25" customHeight="1">
      <c r="A451" s="205"/>
      <c r="B451" s="205"/>
      <c r="C451" s="20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row>
    <row r="452" ht="14.25" customHeight="1">
      <c r="A452" s="205"/>
      <c r="B452" s="205"/>
      <c r="C452" s="20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row>
    <row r="453" ht="14.25" customHeight="1">
      <c r="A453" s="205"/>
      <c r="B453" s="205"/>
      <c r="C453" s="20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row>
    <row r="454" ht="14.25" customHeight="1">
      <c r="A454" s="205"/>
      <c r="B454" s="205"/>
      <c r="C454" s="205"/>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row>
    <row r="455" ht="14.25" customHeight="1">
      <c r="A455" s="205"/>
      <c r="B455" s="205"/>
      <c r="C455" s="205"/>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row>
    <row r="456" ht="14.25" customHeight="1">
      <c r="A456" s="205"/>
      <c r="B456" s="205"/>
      <c r="C456" s="20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row>
    <row r="457" ht="14.25" customHeight="1">
      <c r="A457" s="205"/>
      <c r="B457" s="205"/>
      <c r="C457" s="20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row>
    <row r="458" ht="14.25" customHeight="1">
      <c r="A458" s="205"/>
      <c r="B458" s="205"/>
      <c r="C458" s="20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row>
    <row r="459" ht="14.25" customHeight="1">
      <c r="A459" s="205"/>
      <c r="B459" s="205"/>
      <c r="C459" s="205"/>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row>
    <row r="460" ht="14.25" customHeight="1">
      <c r="A460" s="205"/>
      <c r="B460" s="205"/>
      <c r="C460" s="205"/>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row>
    <row r="461" ht="14.25" customHeight="1">
      <c r="A461" s="205"/>
      <c r="B461" s="205"/>
      <c r="C461" s="205"/>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row>
    <row r="462" ht="14.25" customHeight="1">
      <c r="A462" s="205"/>
      <c r="B462" s="205"/>
      <c r="C462" s="20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row>
    <row r="463" ht="14.25" customHeight="1">
      <c r="A463" s="205"/>
      <c r="B463" s="205"/>
      <c r="C463" s="205"/>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row>
    <row r="464" ht="14.25" customHeight="1">
      <c r="A464" s="205"/>
      <c r="B464" s="205"/>
      <c r="C464" s="205"/>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row>
    <row r="465" ht="14.25" customHeight="1">
      <c r="A465" s="205"/>
      <c r="B465" s="205"/>
      <c r="C465" s="205"/>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row>
    <row r="466" ht="14.25" customHeight="1">
      <c r="A466" s="205"/>
      <c r="B466" s="205"/>
      <c r="C466" s="205"/>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c r="AA466" s="205"/>
    </row>
    <row r="467" ht="14.25" customHeight="1">
      <c r="A467" s="205"/>
      <c r="B467" s="205"/>
      <c r="C467" s="205"/>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row>
    <row r="468" ht="14.25" customHeight="1">
      <c r="A468" s="205"/>
      <c r="B468" s="205"/>
      <c r="C468" s="205"/>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c r="AA468" s="205"/>
    </row>
    <row r="469" ht="14.25" customHeight="1">
      <c r="A469" s="205"/>
      <c r="B469" s="205"/>
      <c r="C469" s="205"/>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row>
    <row r="470" ht="14.25" customHeight="1">
      <c r="A470" s="205"/>
      <c r="B470" s="205"/>
      <c r="C470" s="205"/>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c r="AA470" s="205"/>
    </row>
    <row r="471" ht="14.25" customHeight="1">
      <c r="A471" s="205"/>
      <c r="B471" s="205"/>
      <c r="C471" s="205"/>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row>
    <row r="472" ht="14.25" customHeight="1">
      <c r="A472" s="205"/>
      <c r="B472" s="205"/>
      <c r="C472" s="205"/>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c r="AA472" s="205"/>
    </row>
    <row r="473" ht="14.25" customHeight="1">
      <c r="A473" s="205"/>
      <c r="B473" s="205"/>
      <c r="C473" s="205"/>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c r="AA473" s="205"/>
    </row>
    <row r="474" ht="14.25" customHeight="1">
      <c r="A474" s="205"/>
      <c r="B474" s="205"/>
      <c r="C474" s="205"/>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row>
    <row r="475" ht="14.25" customHeight="1">
      <c r="A475" s="205"/>
      <c r="B475" s="205"/>
      <c r="C475" s="205"/>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row>
    <row r="476" ht="14.25" customHeight="1">
      <c r="A476" s="205"/>
      <c r="B476" s="205"/>
      <c r="C476" s="205"/>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row>
    <row r="477" ht="14.25" customHeight="1">
      <c r="A477" s="205"/>
      <c r="B477" s="205"/>
      <c r="C477" s="205"/>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row>
    <row r="478" ht="14.25" customHeight="1">
      <c r="A478" s="205"/>
      <c r="B478" s="205"/>
      <c r="C478" s="205"/>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row>
    <row r="479" ht="14.25" customHeight="1">
      <c r="A479" s="205"/>
      <c r="B479" s="205"/>
      <c r="C479" s="205"/>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row>
    <row r="480" ht="14.25" customHeight="1">
      <c r="A480" s="205"/>
      <c r="B480" s="205"/>
      <c r="C480" s="205"/>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row>
    <row r="481" ht="14.25" customHeight="1">
      <c r="A481" s="205"/>
      <c r="B481" s="205"/>
      <c r="C481" s="205"/>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row>
    <row r="482" ht="14.25" customHeight="1">
      <c r="A482" s="205"/>
      <c r="B482" s="205"/>
      <c r="C482" s="205"/>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row>
    <row r="483" ht="14.25" customHeight="1">
      <c r="A483" s="205"/>
      <c r="B483" s="205"/>
      <c r="C483" s="205"/>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row>
    <row r="484" ht="14.25" customHeight="1">
      <c r="A484" s="205"/>
      <c r="B484" s="205"/>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row>
    <row r="485" ht="14.25" customHeight="1">
      <c r="A485" s="205"/>
      <c r="B485" s="205"/>
      <c r="C485" s="20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row>
    <row r="486" ht="14.25" customHeight="1">
      <c r="A486" s="205"/>
      <c r="B486" s="205"/>
      <c r="C486" s="20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row>
    <row r="487" ht="14.25" customHeight="1">
      <c r="A487" s="205"/>
      <c r="B487" s="205"/>
      <c r="C487" s="205"/>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row>
    <row r="488" ht="14.25" customHeight="1">
      <c r="A488" s="205"/>
      <c r="B488" s="205"/>
      <c r="C488" s="205"/>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row>
    <row r="489" ht="14.25" customHeight="1">
      <c r="A489" s="205"/>
      <c r="B489" s="205"/>
      <c r="C489" s="205"/>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row>
    <row r="490" ht="14.25" customHeight="1">
      <c r="A490" s="205"/>
      <c r="B490" s="205"/>
      <c r="C490" s="205"/>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row>
    <row r="491" ht="14.25" customHeight="1">
      <c r="A491" s="205"/>
      <c r="B491" s="205"/>
      <c r="C491" s="205"/>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row>
    <row r="492" ht="14.25" customHeight="1">
      <c r="A492" s="205"/>
      <c r="B492" s="205"/>
      <c r="C492" s="205"/>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row>
    <row r="493" ht="14.25" customHeight="1">
      <c r="A493" s="205"/>
      <c r="B493" s="205"/>
      <c r="C493" s="205"/>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row>
    <row r="494" ht="14.25" customHeight="1">
      <c r="A494" s="205"/>
      <c r="B494" s="205"/>
      <c r="C494" s="20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row>
    <row r="495" ht="14.25" customHeight="1">
      <c r="A495" s="205"/>
      <c r="B495" s="205"/>
      <c r="C495" s="205"/>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row>
    <row r="496" ht="14.25" customHeight="1">
      <c r="A496" s="205"/>
      <c r="B496" s="205"/>
      <c r="C496" s="205"/>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row>
    <row r="497" ht="14.25" customHeight="1">
      <c r="A497" s="205"/>
      <c r="B497" s="205"/>
      <c r="C497" s="205"/>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row>
    <row r="498" ht="14.25" customHeight="1">
      <c r="A498" s="205"/>
      <c r="B498" s="205"/>
      <c r="C498" s="205"/>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row>
    <row r="499" ht="14.25" customHeight="1">
      <c r="A499" s="205"/>
      <c r="B499" s="205"/>
      <c r="C499" s="205"/>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row>
    <row r="500" ht="14.25" customHeight="1">
      <c r="A500" s="205"/>
      <c r="B500" s="205"/>
      <c r="C500" s="205"/>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5"/>
    </row>
    <row r="501" ht="14.25" customHeight="1">
      <c r="A501" s="205"/>
      <c r="B501" s="205"/>
      <c r="C501" s="20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row>
    <row r="502" ht="14.25" customHeight="1">
      <c r="A502" s="205"/>
      <c r="B502" s="205"/>
      <c r="C502" s="205"/>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5"/>
    </row>
    <row r="503" ht="14.25" customHeight="1">
      <c r="A503" s="205"/>
      <c r="B503" s="205"/>
      <c r="C503" s="205"/>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5"/>
    </row>
    <row r="504" ht="14.25" customHeight="1">
      <c r="A504" s="205"/>
      <c r="B504" s="205"/>
      <c r="C504" s="205"/>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row>
    <row r="505" ht="14.25" customHeight="1">
      <c r="A505" s="205"/>
      <c r="B505" s="205"/>
      <c r="C505" s="20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row>
    <row r="506" ht="14.25" customHeight="1">
      <c r="A506" s="205"/>
      <c r="B506" s="205"/>
      <c r="C506" s="205"/>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row>
    <row r="507" ht="14.25" customHeight="1">
      <c r="A507" s="205"/>
      <c r="B507" s="205"/>
      <c r="C507" s="205"/>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row>
    <row r="508" ht="14.25" customHeight="1">
      <c r="A508" s="205"/>
      <c r="B508" s="205"/>
      <c r="C508" s="205"/>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row>
    <row r="509" ht="14.25" customHeight="1">
      <c r="A509" s="205"/>
      <c r="B509" s="205"/>
      <c r="C509" s="20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row>
    <row r="510" ht="14.25" customHeight="1">
      <c r="A510" s="205"/>
      <c r="B510" s="205"/>
      <c r="C510" s="20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row>
    <row r="511" ht="14.25" customHeight="1">
      <c r="A511" s="205"/>
      <c r="B511" s="205"/>
      <c r="C511" s="205"/>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row>
    <row r="512" ht="14.25" customHeight="1">
      <c r="A512" s="205"/>
      <c r="B512" s="205"/>
      <c r="C512" s="205"/>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row>
    <row r="513" ht="14.25" customHeight="1">
      <c r="A513" s="205"/>
      <c r="B513" s="205"/>
      <c r="C513" s="205"/>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row>
    <row r="514" ht="14.25" customHeight="1">
      <c r="A514" s="205"/>
      <c r="B514" s="205"/>
      <c r="C514" s="205"/>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row>
    <row r="515" ht="14.25" customHeight="1">
      <c r="A515" s="205"/>
      <c r="B515" s="205"/>
      <c r="C515" s="205"/>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row>
    <row r="516" ht="14.25" customHeight="1">
      <c r="A516" s="205"/>
      <c r="B516" s="205"/>
      <c r="C516" s="20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row>
    <row r="517" ht="14.25" customHeight="1">
      <c r="A517" s="205"/>
      <c r="B517" s="205"/>
      <c r="C517" s="20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row>
    <row r="518" ht="14.25" customHeight="1">
      <c r="A518" s="205"/>
      <c r="B518" s="205"/>
      <c r="C518" s="205"/>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row>
    <row r="519" ht="14.25" customHeight="1">
      <c r="A519" s="205"/>
      <c r="B519" s="205"/>
      <c r="C519" s="205"/>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row>
    <row r="520" ht="14.25" customHeight="1">
      <c r="A520" s="205"/>
      <c r="B520" s="205"/>
      <c r="C520" s="205"/>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row>
    <row r="521" ht="14.25" customHeight="1">
      <c r="A521" s="205"/>
      <c r="B521" s="205"/>
      <c r="C521" s="205"/>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row>
    <row r="522" ht="14.25" customHeight="1">
      <c r="A522" s="205"/>
      <c r="B522" s="205"/>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row>
    <row r="523" ht="14.25" customHeight="1">
      <c r="A523" s="205"/>
      <c r="B523" s="205"/>
      <c r="C523" s="205"/>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row>
    <row r="524" ht="14.25" customHeight="1">
      <c r="A524" s="205"/>
      <c r="B524" s="205"/>
      <c r="C524" s="205"/>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row>
    <row r="525" ht="14.25" customHeight="1">
      <c r="A525" s="205"/>
      <c r="B525" s="205"/>
      <c r="C525" s="20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row>
    <row r="526" ht="14.25" customHeight="1">
      <c r="A526" s="205"/>
      <c r="B526" s="205"/>
      <c r="C526" s="20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row>
    <row r="527" ht="14.25" customHeight="1">
      <c r="A527" s="205"/>
      <c r="B527" s="205"/>
      <c r="C527" s="205"/>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row>
    <row r="528" ht="14.25" customHeight="1">
      <c r="A528" s="205"/>
      <c r="B528" s="205"/>
      <c r="C528" s="205"/>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row>
    <row r="529" ht="14.25" customHeight="1">
      <c r="A529" s="205"/>
      <c r="B529" s="205"/>
      <c r="C529" s="205"/>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row>
    <row r="530" ht="14.25" customHeight="1">
      <c r="A530" s="205"/>
      <c r="B530" s="205"/>
      <c r="C530" s="20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row>
    <row r="531" ht="14.25" customHeight="1">
      <c r="A531" s="205"/>
      <c r="B531" s="205"/>
      <c r="C531" s="20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row>
    <row r="532" ht="14.25" customHeight="1">
      <c r="A532" s="205"/>
      <c r="B532" s="205"/>
      <c r="C532" s="205"/>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row>
    <row r="533" ht="14.25" customHeight="1">
      <c r="A533" s="205"/>
      <c r="B533" s="205"/>
      <c r="C533" s="205"/>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row>
    <row r="534" ht="14.25" customHeight="1">
      <c r="A534" s="205"/>
      <c r="B534" s="205"/>
      <c r="C534" s="205"/>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c r="AA534" s="205"/>
    </row>
    <row r="535" ht="14.25" customHeight="1">
      <c r="A535" s="205"/>
      <c r="B535" s="205"/>
      <c r="C535" s="205"/>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row>
    <row r="536" ht="14.25" customHeight="1">
      <c r="A536" s="205"/>
      <c r="B536" s="205"/>
      <c r="C536" s="20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row>
    <row r="537" ht="14.25" customHeight="1">
      <c r="A537" s="205"/>
      <c r="B537" s="205"/>
      <c r="C537" s="205"/>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row>
    <row r="538" ht="14.25" customHeight="1">
      <c r="A538" s="205"/>
      <c r="B538" s="205"/>
      <c r="C538" s="205"/>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row>
    <row r="539" ht="14.25" customHeight="1">
      <c r="A539" s="205"/>
      <c r="B539" s="205"/>
      <c r="C539" s="205"/>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row>
    <row r="540" ht="14.25" customHeight="1">
      <c r="A540" s="205"/>
      <c r="B540" s="205"/>
      <c r="C540" s="205"/>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row>
    <row r="541" ht="14.25" customHeight="1">
      <c r="A541" s="205"/>
      <c r="B541" s="205"/>
      <c r="C541" s="205"/>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row>
    <row r="542" ht="14.25" customHeight="1">
      <c r="A542" s="205"/>
      <c r="B542" s="205"/>
      <c r="C542" s="205"/>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row>
    <row r="543" ht="14.25" customHeight="1">
      <c r="A543" s="205"/>
      <c r="B543" s="205"/>
      <c r="C543" s="205"/>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row>
    <row r="544" ht="14.25" customHeight="1">
      <c r="A544" s="205"/>
      <c r="B544" s="205"/>
      <c r="C544" s="205"/>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row>
    <row r="545" ht="14.25" customHeight="1">
      <c r="A545" s="205"/>
      <c r="B545" s="205"/>
      <c r="C545" s="205"/>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row>
    <row r="546" ht="14.25" customHeight="1">
      <c r="A546" s="205"/>
      <c r="B546" s="205"/>
      <c r="C546" s="205"/>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row>
    <row r="547" ht="14.25" customHeight="1">
      <c r="A547" s="205"/>
      <c r="B547" s="205"/>
      <c r="C547" s="205"/>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row>
    <row r="548" ht="14.25" customHeight="1">
      <c r="A548" s="205"/>
      <c r="B548" s="205"/>
      <c r="C548" s="205"/>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row>
    <row r="549" ht="14.25" customHeight="1">
      <c r="A549" s="205"/>
      <c r="B549" s="205"/>
      <c r="C549" s="20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row>
    <row r="550" ht="14.25" customHeight="1">
      <c r="A550" s="205"/>
      <c r="B550" s="205"/>
      <c r="C550" s="20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row>
    <row r="551" ht="14.25" customHeight="1">
      <c r="A551" s="205"/>
      <c r="B551" s="205"/>
      <c r="C551" s="20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row>
    <row r="552" ht="14.25" customHeight="1">
      <c r="A552" s="205"/>
      <c r="B552" s="205"/>
      <c r="C552" s="205"/>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row>
    <row r="553" ht="14.25" customHeight="1">
      <c r="A553" s="205"/>
      <c r="B553" s="205"/>
      <c r="C553" s="205"/>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row>
    <row r="554" ht="14.25" customHeight="1">
      <c r="A554" s="205"/>
      <c r="B554" s="205"/>
      <c r="C554" s="205"/>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row>
    <row r="555" ht="14.25" customHeight="1">
      <c r="A555" s="205"/>
      <c r="B555" s="205"/>
      <c r="C555" s="205"/>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row>
    <row r="556" ht="14.25" customHeight="1">
      <c r="A556" s="205"/>
      <c r="B556" s="205"/>
      <c r="C556" s="20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row>
    <row r="557" ht="14.25" customHeight="1">
      <c r="A557" s="205"/>
      <c r="B557" s="205"/>
      <c r="C557" s="205"/>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row>
    <row r="558" ht="14.25" customHeight="1">
      <c r="A558" s="205"/>
      <c r="B558" s="205"/>
      <c r="C558" s="205"/>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row>
    <row r="559" ht="14.25" customHeight="1">
      <c r="A559" s="205"/>
      <c r="B559" s="205"/>
      <c r="C559" s="205"/>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row>
    <row r="560" ht="14.25" customHeight="1">
      <c r="A560" s="205"/>
      <c r="B560" s="205"/>
      <c r="C560" s="205"/>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row>
    <row r="561" ht="14.25" customHeight="1">
      <c r="A561" s="205"/>
      <c r="B561" s="205"/>
      <c r="C561" s="205"/>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row>
    <row r="562" ht="14.25" customHeight="1">
      <c r="A562" s="205"/>
      <c r="B562" s="205"/>
      <c r="C562" s="205"/>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row>
    <row r="563" ht="14.25" customHeight="1">
      <c r="A563" s="205"/>
      <c r="B563" s="205"/>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row>
    <row r="564" ht="14.25" customHeight="1">
      <c r="A564" s="205"/>
      <c r="B564" s="205"/>
      <c r="C564" s="20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row>
    <row r="565" ht="14.25" customHeight="1">
      <c r="A565" s="205"/>
      <c r="B565" s="205"/>
      <c r="C565" s="205"/>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c r="AA565" s="205"/>
    </row>
    <row r="566" ht="14.25" customHeight="1">
      <c r="A566" s="205"/>
      <c r="B566" s="205"/>
      <c r="C566" s="205"/>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c r="AA566" s="205"/>
    </row>
    <row r="567" ht="14.25" customHeight="1">
      <c r="A567" s="205"/>
      <c r="B567" s="205"/>
      <c r="C567" s="20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row>
    <row r="568" ht="14.25" customHeight="1">
      <c r="A568" s="205"/>
      <c r="B568" s="205"/>
      <c r="C568" s="20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row>
    <row r="569" ht="14.25" customHeight="1">
      <c r="A569" s="205"/>
      <c r="B569" s="205"/>
      <c r="C569" s="205"/>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c r="AA569" s="205"/>
    </row>
    <row r="570" ht="14.25" customHeight="1">
      <c r="A570" s="205"/>
      <c r="B570" s="205"/>
      <c r="C570" s="205"/>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c r="AA570" s="205"/>
    </row>
    <row r="571" ht="14.25" customHeight="1">
      <c r="A571" s="205"/>
      <c r="B571" s="205"/>
      <c r="C571" s="20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row>
    <row r="572" ht="14.25" customHeight="1">
      <c r="A572" s="205"/>
      <c r="B572" s="205"/>
      <c r="C572" s="205"/>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c r="AA572" s="205"/>
    </row>
    <row r="573" ht="14.25" customHeight="1">
      <c r="A573" s="205"/>
      <c r="B573" s="205"/>
      <c r="C573" s="205"/>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c r="AA573" s="205"/>
    </row>
    <row r="574" ht="14.25" customHeight="1">
      <c r="A574" s="205"/>
      <c r="B574" s="205"/>
      <c r="C574" s="20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row>
    <row r="575" ht="14.25" customHeight="1">
      <c r="A575" s="205"/>
      <c r="B575" s="205"/>
      <c r="C575" s="20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row>
    <row r="576" ht="14.25" customHeight="1">
      <c r="A576" s="205"/>
      <c r="B576" s="205"/>
      <c r="C576" s="205"/>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c r="AA576" s="205"/>
    </row>
    <row r="577" ht="14.25" customHeight="1">
      <c r="A577" s="205"/>
      <c r="B577" s="205"/>
      <c r="C577" s="205"/>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row>
    <row r="578" ht="14.25" customHeight="1">
      <c r="A578" s="205"/>
      <c r="B578" s="205"/>
      <c r="C578" s="205"/>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row>
    <row r="579" ht="14.25" customHeight="1">
      <c r="A579" s="205"/>
      <c r="B579" s="205"/>
      <c r="C579" s="20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row>
    <row r="580" ht="14.25" customHeight="1">
      <c r="A580" s="205"/>
      <c r="B580" s="205"/>
      <c r="C580" s="20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row>
    <row r="581" ht="14.25" customHeight="1">
      <c r="A581" s="205"/>
      <c r="B581" s="205"/>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row>
    <row r="582" ht="14.25" customHeight="1">
      <c r="A582" s="205"/>
      <c r="B582" s="205"/>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row>
    <row r="583" ht="14.25" customHeight="1">
      <c r="A583" s="205"/>
      <c r="B583" s="205"/>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row>
    <row r="584" ht="14.25" customHeight="1">
      <c r="A584" s="205"/>
      <c r="B584" s="205"/>
      <c r="C584" s="20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row>
    <row r="585" ht="14.25" customHeight="1">
      <c r="A585" s="205"/>
      <c r="B585" s="205"/>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row>
    <row r="586" ht="14.25" customHeight="1">
      <c r="A586" s="205"/>
      <c r="B586" s="205"/>
      <c r="C586" s="205"/>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row>
    <row r="587" ht="14.25" customHeight="1">
      <c r="A587" s="205"/>
      <c r="B587" s="205"/>
      <c r="C587" s="205"/>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row>
    <row r="588" ht="14.25" customHeight="1">
      <c r="A588" s="205"/>
      <c r="B588" s="205"/>
      <c r="C588" s="20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row>
    <row r="589" ht="14.25" customHeight="1">
      <c r="A589" s="205"/>
      <c r="B589" s="205"/>
      <c r="C589" s="205"/>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row>
    <row r="590" ht="14.25" customHeight="1">
      <c r="A590" s="205"/>
      <c r="B590" s="205"/>
      <c r="C590" s="205"/>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row>
    <row r="591" ht="14.25" customHeight="1">
      <c r="A591" s="205"/>
      <c r="B591" s="205"/>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row>
    <row r="592" ht="14.25" customHeight="1">
      <c r="A592" s="205"/>
      <c r="B592" s="205"/>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row>
    <row r="593" ht="14.25" customHeight="1">
      <c r="A593" s="205"/>
      <c r="B593" s="205"/>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row>
    <row r="594" ht="14.25" customHeight="1">
      <c r="A594" s="205"/>
      <c r="B594" s="205"/>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row>
    <row r="595" ht="14.25" customHeight="1">
      <c r="A595" s="205"/>
      <c r="B595" s="205"/>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row>
    <row r="596" ht="14.25" customHeight="1">
      <c r="A596" s="205"/>
      <c r="B596" s="205"/>
      <c r="C596" s="205"/>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row>
    <row r="597" ht="14.25" customHeight="1">
      <c r="A597" s="205"/>
      <c r="B597" s="205"/>
      <c r="C597" s="205"/>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row>
    <row r="598" ht="14.25" customHeight="1">
      <c r="A598" s="205"/>
      <c r="B598" s="205"/>
      <c r="C598" s="205"/>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row>
    <row r="599" ht="14.25" customHeight="1">
      <c r="A599" s="205"/>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row>
    <row r="600" ht="14.25" customHeight="1">
      <c r="A600" s="205"/>
      <c r="B600" s="205"/>
      <c r="C600" s="205"/>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c r="AA600" s="205"/>
    </row>
    <row r="601" ht="14.25" customHeight="1">
      <c r="A601" s="205"/>
      <c r="B601" s="205"/>
      <c r="C601" s="205"/>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row>
    <row r="602" ht="14.25" customHeight="1">
      <c r="A602" s="205"/>
      <c r="B602" s="205"/>
      <c r="C602" s="205"/>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c r="AA602" s="205"/>
    </row>
    <row r="603" ht="14.25" customHeight="1">
      <c r="A603" s="205"/>
      <c r="B603" s="205"/>
      <c r="C603" s="205"/>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row>
    <row r="604" ht="14.25" customHeight="1">
      <c r="A604" s="205"/>
      <c r="B604" s="205"/>
      <c r="C604" s="205"/>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row>
    <row r="605" ht="14.25" customHeight="1">
      <c r="A605" s="205"/>
      <c r="B605" s="205"/>
      <c r="C605" s="205"/>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row>
    <row r="606" ht="14.25" customHeight="1">
      <c r="A606" s="205"/>
      <c r="B606" s="205"/>
      <c r="C606" s="20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row>
    <row r="607" ht="14.25" customHeight="1">
      <c r="A607" s="205"/>
      <c r="B607" s="205"/>
      <c r="C607" s="20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row>
    <row r="608" ht="14.25" customHeight="1">
      <c r="A608" s="205"/>
      <c r="B608" s="205"/>
      <c r="C608" s="20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row>
    <row r="609" ht="14.25" customHeight="1">
      <c r="A609" s="205"/>
      <c r="B609" s="205"/>
      <c r="C609" s="20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row>
    <row r="610" ht="14.25" customHeight="1">
      <c r="A610" s="205"/>
      <c r="B610" s="205"/>
      <c r="C610" s="20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row>
    <row r="611" ht="14.25" customHeight="1">
      <c r="A611" s="205"/>
      <c r="B611" s="205"/>
      <c r="C611" s="205"/>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row>
    <row r="612" ht="14.25" customHeight="1">
      <c r="A612" s="205"/>
      <c r="B612" s="205"/>
      <c r="C612" s="20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row>
    <row r="613" ht="14.25" customHeight="1">
      <c r="A613" s="205"/>
      <c r="B613" s="205"/>
      <c r="C613" s="205"/>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row>
    <row r="614" ht="14.25" customHeight="1">
      <c r="A614" s="205"/>
      <c r="B614" s="205"/>
      <c r="C614" s="20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row>
    <row r="615" ht="14.25" customHeight="1">
      <c r="A615" s="205"/>
      <c r="B615" s="205"/>
      <c r="C615" s="205"/>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row>
    <row r="616" ht="14.25" customHeight="1">
      <c r="A616" s="205"/>
      <c r="B616" s="205"/>
      <c r="C616" s="20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row>
    <row r="617" ht="14.25" customHeight="1">
      <c r="A617" s="205"/>
      <c r="B617" s="205"/>
      <c r="C617" s="20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row>
    <row r="618" ht="14.25" customHeight="1">
      <c r="A618" s="205"/>
      <c r="B618" s="205"/>
      <c r="C618" s="20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row>
    <row r="619" ht="14.25" customHeight="1">
      <c r="A619" s="205"/>
      <c r="B619" s="205"/>
      <c r="C619" s="205"/>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row>
    <row r="620" ht="14.25" customHeight="1">
      <c r="A620" s="205"/>
      <c r="B620" s="205"/>
      <c r="C620" s="205"/>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row>
    <row r="621" ht="14.25" customHeight="1">
      <c r="A621" s="205"/>
      <c r="B621" s="205"/>
      <c r="C621" s="205"/>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row>
    <row r="622" ht="14.25" customHeight="1">
      <c r="A622" s="205"/>
      <c r="B622" s="205"/>
      <c r="C622" s="205"/>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row>
    <row r="623" ht="14.25" customHeight="1">
      <c r="A623" s="205"/>
      <c r="B623" s="205"/>
      <c r="C623" s="205"/>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row>
    <row r="624" ht="14.25" customHeight="1">
      <c r="A624" s="205"/>
      <c r="B624" s="205"/>
      <c r="C624" s="205"/>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row>
    <row r="625" ht="14.25" customHeight="1">
      <c r="A625" s="205"/>
      <c r="B625" s="205"/>
      <c r="C625" s="205"/>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row>
    <row r="626" ht="14.25" customHeight="1">
      <c r="A626" s="205"/>
      <c r="B626" s="205"/>
      <c r="C626" s="205"/>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row>
    <row r="627" ht="14.25" customHeight="1">
      <c r="A627" s="205"/>
      <c r="B627" s="205"/>
      <c r="C627" s="20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row>
    <row r="628" ht="14.25" customHeight="1">
      <c r="A628" s="205"/>
      <c r="B628" s="205"/>
      <c r="C628" s="205"/>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row>
    <row r="629" ht="14.25" customHeight="1">
      <c r="A629" s="205"/>
      <c r="B629" s="205"/>
      <c r="C629" s="205"/>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row>
    <row r="630" ht="14.25" customHeight="1">
      <c r="A630" s="205"/>
      <c r="B630" s="205"/>
      <c r="C630" s="205"/>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row>
    <row r="631" ht="14.25" customHeight="1">
      <c r="A631" s="205"/>
      <c r="B631" s="205"/>
      <c r="C631" s="205"/>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row>
    <row r="632" ht="14.25" customHeight="1">
      <c r="A632" s="205"/>
      <c r="B632" s="205"/>
      <c r="C632" s="205"/>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row>
    <row r="633" ht="14.25" customHeight="1">
      <c r="A633" s="205"/>
      <c r="B633" s="205"/>
      <c r="C633" s="205"/>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row>
    <row r="634" ht="14.25" customHeight="1">
      <c r="A634" s="205"/>
      <c r="B634" s="205"/>
      <c r="C634" s="205"/>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row>
    <row r="635" ht="14.25" customHeight="1">
      <c r="A635" s="205"/>
      <c r="B635" s="205"/>
      <c r="C635" s="205"/>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row>
    <row r="636" ht="14.25" customHeight="1">
      <c r="A636" s="205"/>
      <c r="B636" s="205"/>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row>
    <row r="637" ht="14.25" customHeight="1">
      <c r="A637" s="205"/>
      <c r="B637" s="205"/>
      <c r="C637" s="20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row>
    <row r="638" ht="14.25" customHeight="1">
      <c r="A638" s="205"/>
      <c r="B638" s="205"/>
      <c r="C638" s="20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row>
    <row r="639" ht="14.25" customHeight="1">
      <c r="A639" s="205"/>
      <c r="B639" s="205"/>
      <c r="C639" s="20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row>
    <row r="640" ht="14.25" customHeight="1">
      <c r="A640" s="205"/>
      <c r="B640" s="205"/>
      <c r="C640" s="20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row>
    <row r="641" ht="14.25" customHeight="1">
      <c r="A641" s="205"/>
      <c r="B641" s="205"/>
      <c r="C641" s="205"/>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row>
    <row r="642" ht="14.25" customHeight="1">
      <c r="A642" s="205"/>
      <c r="B642" s="205"/>
      <c r="C642" s="205"/>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row>
    <row r="643" ht="14.25" customHeight="1">
      <c r="A643" s="205"/>
      <c r="B643" s="205"/>
      <c r="C643" s="205"/>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row>
    <row r="644" ht="14.25" customHeight="1">
      <c r="A644" s="205"/>
      <c r="B644" s="205"/>
      <c r="C644" s="205"/>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row>
    <row r="645" ht="14.25" customHeight="1">
      <c r="A645" s="205"/>
      <c r="B645" s="205"/>
      <c r="C645" s="205"/>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row>
    <row r="646" ht="14.25" customHeight="1">
      <c r="A646" s="205"/>
      <c r="B646" s="205"/>
      <c r="C646" s="205"/>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row>
    <row r="647" ht="14.25" customHeight="1">
      <c r="A647" s="205"/>
      <c r="B647" s="205"/>
      <c r="C647" s="20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row>
    <row r="648" ht="14.25" customHeight="1">
      <c r="A648" s="205"/>
      <c r="B648" s="205"/>
      <c r="C648" s="20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row>
    <row r="649" ht="14.25" customHeight="1">
      <c r="A649" s="205"/>
      <c r="B649" s="205"/>
      <c r="C649" s="20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row>
    <row r="650" ht="14.25" customHeight="1">
      <c r="A650" s="205"/>
      <c r="B650" s="205"/>
      <c r="C650" s="20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row>
    <row r="651" ht="14.25" customHeight="1">
      <c r="A651" s="205"/>
      <c r="B651" s="205"/>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row>
    <row r="652" ht="14.25" customHeight="1">
      <c r="A652" s="205"/>
      <c r="B652" s="205"/>
      <c r="C652" s="20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row>
    <row r="653" ht="14.25" customHeight="1">
      <c r="A653" s="205"/>
      <c r="B653" s="205"/>
      <c r="C653" s="20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row>
    <row r="654" ht="14.25" customHeight="1">
      <c r="A654" s="205"/>
      <c r="B654" s="205"/>
      <c r="C654" s="205"/>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row>
    <row r="655" ht="14.25" customHeight="1">
      <c r="A655" s="205"/>
      <c r="B655" s="205"/>
      <c r="C655" s="205"/>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row>
    <row r="656" ht="14.25" customHeight="1">
      <c r="A656" s="205"/>
      <c r="B656" s="205"/>
      <c r="C656" s="205"/>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row>
    <row r="657" ht="14.25" customHeight="1">
      <c r="A657" s="205"/>
      <c r="B657" s="205"/>
      <c r="C657" s="205"/>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row>
    <row r="658" ht="14.25" customHeight="1">
      <c r="A658" s="205"/>
      <c r="B658" s="205"/>
      <c r="C658" s="205"/>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row>
    <row r="659" ht="14.25" customHeight="1">
      <c r="A659" s="205"/>
      <c r="B659" s="205"/>
      <c r="C659" s="205"/>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row>
    <row r="660" ht="14.25" customHeight="1">
      <c r="A660" s="205"/>
      <c r="B660" s="205"/>
      <c r="C660" s="205"/>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row>
    <row r="661" ht="14.25" customHeight="1">
      <c r="A661" s="205"/>
      <c r="B661" s="205"/>
      <c r="C661" s="205"/>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row>
    <row r="662" ht="14.25" customHeight="1">
      <c r="A662" s="205"/>
      <c r="B662" s="205"/>
      <c r="C662" s="205"/>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row>
    <row r="663" ht="14.25" customHeight="1">
      <c r="A663" s="205"/>
      <c r="B663" s="205"/>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row>
    <row r="664" ht="14.25" customHeight="1">
      <c r="A664" s="205"/>
      <c r="B664" s="205"/>
      <c r="C664" s="205"/>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c r="AA664" s="205"/>
    </row>
    <row r="665" ht="14.25" customHeight="1">
      <c r="A665" s="205"/>
      <c r="B665" s="205"/>
      <c r="C665" s="205"/>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row>
    <row r="666" ht="14.25" customHeight="1">
      <c r="A666" s="205"/>
      <c r="B666" s="205"/>
      <c r="C666" s="20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row>
    <row r="667" ht="14.25" customHeight="1">
      <c r="A667" s="205"/>
      <c r="B667" s="205"/>
      <c r="C667" s="20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row>
    <row r="668" ht="14.25" customHeight="1">
      <c r="A668" s="205"/>
      <c r="B668" s="205"/>
      <c r="C668" s="205"/>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row>
    <row r="669" ht="14.25" customHeight="1">
      <c r="A669" s="205"/>
      <c r="B669" s="205"/>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row>
    <row r="670" ht="14.25" customHeight="1">
      <c r="A670" s="205"/>
      <c r="B670" s="205"/>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row>
    <row r="671" ht="14.25" customHeight="1">
      <c r="A671" s="205"/>
      <c r="B671" s="205"/>
      <c r="C671" s="20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row>
    <row r="672" ht="14.25" customHeight="1">
      <c r="A672" s="205"/>
      <c r="B672" s="205"/>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row>
    <row r="673" ht="14.25" customHeight="1">
      <c r="A673" s="205"/>
      <c r="B673" s="205"/>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row>
    <row r="674" ht="14.25" customHeight="1">
      <c r="A674" s="205"/>
      <c r="B674" s="205"/>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row>
    <row r="675" ht="14.25" customHeight="1">
      <c r="A675" s="205"/>
      <c r="B675" s="205"/>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row>
    <row r="676" ht="14.25" customHeight="1">
      <c r="A676" s="205"/>
      <c r="B676" s="205"/>
      <c r="C676" s="20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row>
    <row r="677" ht="14.25" customHeight="1">
      <c r="A677" s="205"/>
      <c r="B677" s="205"/>
      <c r="C677" s="20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row>
    <row r="678" ht="14.25" customHeight="1">
      <c r="A678" s="205"/>
      <c r="B678" s="205"/>
      <c r="C678" s="20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row>
    <row r="679" ht="14.25" customHeight="1">
      <c r="A679" s="205"/>
      <c r="B679" s="205"/>
      <c r="C679" s="20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row>
    <row r="680" ht="14.25" customHeight="1">
      <c r="A680" s="205"/>
      <c r="B680" s="205"/>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row>
    <row r="681" ht="14.25" customHeight="1">
      <c r="A681" s="205"/>
      <c r="B681" s="205"/>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row>
    <row r="682" ht="14.25" customHeight="1">
      <c r="A682" s="205"/>
      <c r="B682" s="205"/>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row>
    <row r="683" ht="14.25" customHeight="1">
      <c r="A683" s="205"/>
      <c r="B683" s="205"/>
      <c r="C683" s="20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row>
    <row r="684" ht="14.25" customHeight="1">
      <c r="A684" s="205"/>
      <c r="B684" s="205"/>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row>
    <row r="685" ht="14.25" customHeight="1">
      <c r="A685" s="205"/>
      <c r="B685" s="205"/>
      <c r="C685" s="20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row>
    <row r="686" ht="14.25" customHeight="1">
      <c r="A686" s="205"/>
      <c r="B686" s="205"/>
      <c r="C686" s="20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row>
    <row r="687" ht="14.25" customHeight="1">
      <c r="A687" s="205"/>
      <c r="B687" s="205"/>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row>
    <row r="688" ht="14.25" customHeight="1">
      <c r="A688" s="205"/>
      <c r="B688" s="205"/>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row>
    <row r="689" ht="14.25" customHeight="1">
      <c r="A689" s="205"/>
      <c r="B689" s="205"/>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row>
    <row r="690" ht="14.25" customHeight="1">
      <c r="A690" s="205"/>
      <c r="B690" s="205"/>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row>
    <row r="691" ht="14.25" customHeight="1">
      <c r="A691" s="205"/>
      <c r="B691" s="205"/>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row>
    <row r="692" ht="14.25" customHeight="1">
      <c r="A692" s="205"/>
      <c r="B692" s="205"/>
      <c r="C692" s="20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row>
    <row r="693" ht="14.25" customHeight="1">
      <c r="A693" s="205"/>
      <c r="B693" s="205"/>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row>
    <row r="694" ht="14.25" customHeight="1">
      <c r="A694" s="205"/>
      <c r="B694" s="205"/>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row>
    <row r="695" ht="14.25" customHeight="1">
      <c r="A695" s="205"/>
      <c r="B695" s="205"/>
      <c r="C695" s="20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row>
    <row r="696" ht="14.25" customHeight="1">
      <c r="A696" s="205"/>
      <c r="B696" s="205"/>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row>
    <row r="697" ht="14.25" customHeight="1">
      <c r="A697" s="205"/>
      <c r="B697" s="205"/>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row>
    <row r="698" ht="14.25" customHeight="1">
      <c r="A698" s="205"/>
      <c r="B698" s="205"/>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row>
    <row r="699" ht="14.25" customHeight="1">
      <c r="A699" s="205"/>
      <c r="B699" s="205"/>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row>
    <row r="700" ht="14.25" customHeight="1">
      <c r="A700" s="205"/>
      <c r="B700" s="205"/>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row>
    <row r="701" ht="14.25" customHeight="1">
      <c r="A701" s="205"/>
      <c r="B701" s="205"/>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row>
    <row r="702" ht="14.25" customHeight="1">
      <c r="A702" s="205"/>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row>
    <row r="703" ht="14.25" customHeight="1">
      <c r="A703" s="205"/>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row>
    <row r="704" ht="14.25" customHeight="1">
      <c r="A704" s="205"/>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row>
    <row r="705" ht="14.25" customHeight="1">
      <c r="A705" s="205"/>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row>
    <row r="706" ht="14.25" customHeight="1">
      <c r="A706" s="205"/>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row>
    <row r="707" ht="14.25" customHeight="1">
      <c r="A707" s="205"/>
      <c r="B707" s="205"/>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row>
    <row r="708" ht="14.25" customHeight="1">
      <c r="A708" s="205"/>
      <c r="B708" s="205"/>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row>
    <row r="709" ht="14.25" customHeight="1">
      <c r="A709" s="205"/>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row>
    <row r="710" ht="14.25" customHeight="1">
      <c r="A710" s="205"/>
      <c r="B710" s="205"/>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row>
    <row r="711" ht="14.25" customHeight="1">
      <c r="A711" s="205"/>
      <c r="B711" s="205"/>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row>
    <row r="712" ht="14.25" customHeight="1">
      <c r="A712" s="205"/>
      <c r="B712" s="205"/>
      <c r="C712" s="20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row>
    <row r="713" ht="14.25" customHeight="1">
      <c r="A713" s="205"/>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row>
    <row r="714" ht="14.25" customHeight="1">
      <c r="A714" s="205"/>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row>
    <row r="715" ht="14.25" customHeight="1">
      <c r="A715" s="205"/>
      <c r="B715" s="205"/>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row>
    <row r="716" ht="14.25" customHeight="1">
      <c r="A716" s="205"/>
      <c r="B716" s="205"/>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row>
    <row r="717" ht="14.25" customHeight="1">
      <c r="A717" s="205"/>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row>
    <row r="718" ht="14.25" customHeight="1">
      <c r="A718" s="205"/>
      <c r="B718" s="205"/>
      <c r="C718" s="20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row>
    <row r="719" ht="14.25" customHeight="1">
      <c r="A719" s="205"/>
      <c r="B719" s="205"/>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row>
    <row r="720" ht="14.25" customHeight="1">
      <c r="A720" s="205"/>
      <c r="B720" s="205"/>
      <c r="C720" s="20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row>
    <row r="721" ht="14.25" customHeight="1">
      <c r="A721" s="205"/>
      <c r="B721" s="205"/>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row>
    <row r="722" ht="14.25" customHeight="1">
      <c r="A722" s="205"/>
      <c r="B722" s="205"/>
      <c r="C722" s="20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row>
    <row r="723" ht="14.25" customHeight="1">
      <c r="A723" s="205"/>
      <c r="B723" s="205"/>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row>
    <row r="724" ht="14.25" customHeight="1">
      <c r="A724" s="205"/>
      <c r="B724" s="205"/>
      <c r="C724" s="205"/>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row>
    <row r="725" ht="14.25" customHeight="1">
      <c r="A725" s="205"/>
      <c r="B725" s="205"/>
      <c r="C725" s="205"/>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row>
    <row r="726" ht="14.25" customHeight="1">
      <c r="A726" s="205"/>
      <c r="B726" s="205"/>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row>
    <row r="727" ht="14.25" customHeight="1">
      <c r="A727" s="205"/>
      <c r="B727" s="205"/>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row>
    <row r="728" ht="14.25" customHeight="1">
      <c r="A728" s="205"/>
      <c r="B728" s="205"/>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row>
    <row r="729" ht="14.25" customHeight="1">
      <c r="A729" s="205"/>
      <c r="B729" s="205"/>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row>
    <row r="730" ht="14.25" customHeight="1">
      <c r="A730" s="205"/>
      <c r="B730" s="205"/>
      <c r="C730" s="20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row>
    <row r="731" ht="14.25" customHeight="1">
      <c r="A731" s="205"/>
      <c r="B731" s="205"/>
      <c r="C731" s="20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row>
    <row r="732" ht="14.25" customHeight="1">
      <c r="A732" s="205"/>
      <c r="B732" s="205"/>
      <c r="C732" s="20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row>
    <row r="733" ht="14.25" customHeight="1">
      <c r="A733" s="205"/>
      <c r="B733" s="205"/>
      <c r="C733" s="20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row>
    <row r="734" ht="14.25" customHeight="1">
      <c r="A734" s="205"/>
      <c r="B734" s="205"/>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row>
    <row r="735" ht="14.25" customHeight="1">
      <c r="A735" s="205"/>
      <c r="B735" s="205"/>
      <c r="C735" s="205"/>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row>
    <row r="736" ht="14.25" customHeight="1">
      <c r="A736" s="205"/>
      <c r="B736" s="205"/>
      <c r="C736" s="20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row>
    <row r="737" ht="14.25" customHeight="1">
      <c r="A737" s="205"/>
      <c r="B737" s="205"/>
      <c r="C737" s="205"/>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row>
    <row r="738" ht="14.25" customHeight="1">
      <c r="A738" s="205"/>
      <c r="B738" s="205"/>
      <c r="C738" s="205"/>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row>
    <row r="739" ht="14.25" customHeight="1">
      <c r="A739" s="205"/>
      <c r="B739" s="205"/>
      <c r="C739" s="20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row>
    <row r="740" ht="14.25" customHeight="1">
      <c r="A740" s="205"/>
      <c r="B740" s="205"/>
      <c r="C740" s="20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row>
    <row r="741" ht="14.25" customHeight="1">
      <c r="A741" s="205"/>
      <c r="B741" s="205"/>
      <c r="C741" s="20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row>
    <row r="742" ht="14.25" customHeight="1">
      <c r="A742" s="205"/>
      <c r="B742" s="205"/>
      <c r="C742" s="205"/>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row>
    <row r="743" ht="14.25" customHeight="1">
      <c r="A743" s="205"/>
      <c r="B743" s="205"/>
      <c r="C743" s="205"/>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row>
    <row r="744" ht="14.25" customHeight="1">
      <c r="A744" s="205"/>
      <c r="B744" s="205"/>
      <c r="C744" s="205"/>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row>
    <row r="745" ht="14.25" customHeight="1">
      <c r="A745" s="205"/>
      <c r="B745" s="205"/>
      <c r="C745" s="205"/>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row>
    <row r="746" ht="14.25" customHeight="1">
      <c r="A746" s="205"/>
      <c r="B746" s="205"/>
      <c r="C746" s="205"/>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row>
    <row r="747" ht="14.25" customHeight="1">
      <c r="A747" s="205"/>
      <c r="B747" s="205"/>
      <c r="C747" s="205"/>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row>
    <row r="748" ht="14.25" customHeight="1">
      <c r="A748" s="205"/>
      <c r="B748" s="205"/>
      <c r="C748" s="205"/>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row>
    <row r="749" ht="14.25" customHeight="1">
      <c r="A749" s="205"/>
      <c r="B749" s="205"/>
      <c r="C749" s="205"/>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row>
    <row r="750" ht="14.25" customHeight="1">
      <c r="A750" s="205"/>
      <c r="B750" s="205"/>
      <c r="C750" s="205"/>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row>
    <row r="751" ht="14.25" customHeight="1">
      <c r="A751" s="205"/>
      <c r="B751" s="205"/>
      <c r="C751" s="205"/>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row>
    <row r="752" ht="14.25" customHeight="1">
      <c r="A752" s="205"/>
      <c r="B752" s="205"/>
      <c r="C752" s="205"/>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row>
    <row r="753" ht="14.25" customHeight="1">
      <c r="A753" s="205"/>
      <c r="B753" s="205"/>
      <c r="C753" s="20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row>
    <row r="754" ht="14.25" customHeight="1">
      <c r="A754" s="205"/>
      <c r="B754" s="205"/>
      <c r="C754" s="205"/>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row>
    <row r="755" ht="14.25" customHeight="1">
      <c r="A755" s="205"/>
      <c r="B755" s="205"/>
      <c r="C755" s="205"/>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row>
    <row r="756" ht="14.25" customHeight="1">
      <c r="A756" s="205"/>
      <c r="B756" s="205"/>
      <c r="C756" s="205"/>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row>
    <row r="757" ht="14.25" customHeight="1">
      <c r="A757" s="205"/>
      <c r="B757" s="205"/>
      <c r="C757" s="205"/>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row>
    <row r="758" ht="14.25" customHeight="1">
      <c r="A758" s="205"/>
      <c r="B758" s="205"/>
      <c r="C758" s="205"/>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row>
    <row r="759" ht="14.25" customHeight="1">
      <c r="A759" s="205"/>
      <c r="B759" s="205"/>
      <c r="C759" s="205"/>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row>
    <row r="760" ht="14.25" customHeight="1">
      <c r="A760" s="205"/>
      <c r="B760" s="205"/>
      <c r="C760" s="205"/>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row>
    <row r="761" ht="14.25" customHeight="1">
      <c r="A761" s="205"/>
      <c r="B761" s="205"/>
      <c r="C761" s="205"/>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row>
    <row r="762" ht="14.25" customHeight="1">
      <c r="A762" s="205"/>
      <c r="B762" s="205"/>
      <c r="C762" s="205"/>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row>
    <row r="763" ht="14.25" customHeight="1">
      <c r="A763" s="205"/>
      <c r="B763" s="205"/>
      <c r="C763" s="20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row>
    <row r="764" ht="14.25" customHeight="1">
      <c r="A764" s="205"/>
      <c r="B764" s="205"/>
      <c r="C764" s="20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row>
    <row r="765" ht="14.25" customHeight="1">
      <c r="A765" s="205"/>
      <c r="B765" s="205"/>
      <c r="C765" s="20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row>
    <row r="766" ht="14.25" customHeight="1">
      <c r="A766" s="205"/>
      <c r="B766" s="205"/>
      <c r="C766" s="20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row>
    <row r="767" ht="14.25" customHeight="1">
      <c r="A767" s="205"/>
      <c r="B767" s="205"/>
      <c r="C767" s="20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row>
    <row r="768" ht="14.25" customHeight="1">
      <c r="A768" s="205"/>
      <c r="B768" s="205"/>
      <c r="C768" s="205"/>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row>
    <row r="769" ht="14.25" customHeight="1">
      <c r="A769" s="205"/>
      <c r="B769" s="205"/>
      <c r="C769" s="205"/>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row>
    <row r="770" ht="14.25" customHeight="1">
      <c r="A770" s="205"/>
      <c r="B770" s="205"/>
      <c r="C770" s="20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row>
    <row r="771" ht="14.25" customHeight="1">
      <c r="A771" s="205"/>
      <c r="B771" s="205"/>
      <c r="C771" s="20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row>
    <row r="772" ht="14.25" customHeight="1">
      <c r="A772" s="205"/>
      <c r="B772" s="205"/>
      <c r="C772" s="20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row>
    <row r="773" ht="14.25" customHeight="1">
      <c r="A773" s="205"/>
      <c r="B773" s="205"/>
      <c r="C773" s="20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row>
    <row r="774" ht="14.25" customHeight="1">
      <c r="A774" s="205"/>
      <c r="B774" s="205"/>
      <c r="C774" s="20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row>
    <row r="775" ht="14.25" customHeight="1">
      <c r="A775" s="205"/>
      <c r="B775" s="205"/>
      <c r="C775" s="205"/>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row>
    <row r="776" ht="14.25" customHeight="1">
      <c r="A776" s="205"/>
      <c r="B776" s="205"/>
      <c r="C776" s="20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row>
    <row r="777" ht="14.25" customHeight="1">
      <c r="A777" s="205"/>
      <c r="B777" s="205"/>
      <c r="C777" s="205"/>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row>
    <row r="778" ht="14.25" customHeight="1">
      <c r="A778" s="205"/>
      <c r="B778" s="205"/>
      <c r="C778" s="205"/>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row>
    <row r="779" ht="14.25" customHeight="1">
      <c r="A779" s="205"/>
      <c r="B779" s="205"/>
      <c r="C779" s="205"/>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row>
    <row r="780" ht="14.25" customHeight="1">
      <c r="A780" s="205"/>
      <c r="B780" s="205"/>
      <c r="C780" s="20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row>
    <row r="781" ht="14.25" customHeight="1">
      <c r="A781" s="205"/>
      <c r="B781" s="205"/>
      <c r="C781" s="20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row>
    <row r="782" ht="14.25" customHeight="1">
      <c r="A782" s="205"/>
      <c r="B782" s="205"/>
      <c r="C782" s="20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row>
    <row r="783" ht="14.25" customHeight="1">
      <c r="A783" s="205"/>
      <c r="B783" s="205"/>
      <c r="C783" s="20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row>
    <row r="784" ht="14.25" customHeight="1">
      <c r="A784" s="205"/>
      <c r="B784" s="205"/>
      <c r="C784" s="205"/>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row>
    <row r="785" ht="14.25" customHeight="1">
      <c r="A785" s="205"/>
      <c r="B785" s="205"/>
      <c r="C785" s="205"/>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row>
    <row r="786" ht="14.25" customHeight="1">
      <c r="A786" s="205"/>
      <c r="B786" s="205"/>
      <c r="C786" s="205"/>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row>
    <row r="787" ht="14.25" customHeight="1">
      <c r="A787" s="205"/>
      <c r="B787" s="205"/>
      <c r="C787" s="205"/>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row>
    <row r="788" ht="14.25" customHeight="1">
      <c r="A788" s="205"/>
      <c r="B788" s="205"/>
      <c r="C788" s="205"/>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row>
    <row r="789" ht="14.25" customHeight="1">
      <c r="A789" s="205"/>
      <c r="B789" s="205"/>
      <c r="C789" s="205"/>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c r="AA789" s="205"/>
    </row>
    <row r="790" ht="14.25" customHeight="1">
      <c r="A790" s="205"/>
      <c r="B790" s="205"/>
      <c r="C790" s="205"/>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c r="AA790" s="205"/>
    </row>
    <row r="791" ht="14.25" customHeight="1">
      <c r="A791" s="205"/>
      <c r="B791" s="205"/>
      <c r="C791" s="205"/>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c r="AA791" s="205"/>
    </row>
    <row r="792" ht="14.25" customHeight="1">
      <c r="A792" s="205"/>
      <c r="B792" s="205"/>
      <c r="C792" s="205"/>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c r="AA792" s="205"/>
    </row>
    <row r="793" ht="14.25" customHeight="1">
      <c r="A793" s="205"/>
      <c r="B793" s="205"/>
      <c r="C793" s="205"/>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row>
    <row r="794" ht="14.25" customHeight="1">
      <c r="A794" s="205"/>
      <c r="B794" s="205"/>
      <c r="C794" s="205"/>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row>
    <row r="795" ht="14.25" customHeight="1">
      <c r="A795" s="205"/>
      <c r="B795" s="205"/>
      <c r="C795" s="205"/>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c r="AA795" s="205"/>
    </row>
    <row r="796" ht="14.25" customHeight="1">
      <c r="A796" s="205"/>
      <c r="B796" s="205"/>
      <c r="C796" s="205"/>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c r="AA796" s="205"/>
    </row>
    <row r="797" ht="14.25" customHeight="1">
      <c r="A797" s="205"/>
      <c r="B797" s="205"/>
      <c r="C797" s="205"/>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c r="AA797" s="205"/>
    </row>
    <row r="798" ht="14.25" customHeight="1">
      <c r="A798" s="205"/>
      <c r="B798" s="205"/>
      <c r="C798" s="205"/>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c r="AA798" s="205"/>
    </row>
    <row r="799" ht="14.25" customHeight="1">
      <c r="A799" s="205"/>
      <c r="B799" s="205"/>
      <c r="C799" s="205"/>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row>
    <row r="800" ht="14.25" customHeight="1">
      <c r="A800" s="205"/>
      <c r="B800" s="205"/>
      <c r="C800" s="205"/>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row>
    <row r="801" ht="14.25" customHeight="1">
      <c r="A801" s="205"/>
      <c r="B801" s="205"/>
      <c r="C801" s="205"/>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row>
    <row r="802" ht="14.25" customHeight="1">
      <c r="A802" s="205"/>
      <c r="B802" s="205"/>
      <c r="C802" s="205"/>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row>
    <row r="803" ht="14.25" customHeight="1">
      <c r="A803" s="205"/>
      <c r="B803" s="205"/>
      <c r="C803" s="205"/>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row>
    <row r="804" ht="14.25" customHeight="1">
      <c r="A804" s="205"/>
      <c r="B804" s="205"/>
      <c r="C804" s="205"/>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row>
    <row r="805" ht="14.25" customHeight="1">
      <c r="A805" s="205"/>
      <c r="B805" s="205"/>
      <c r="C805" s="205"/>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row>
    <row r="806" ht="14.25" customHeight="1">
      <c r="A806" s="205"/>
      <c r="B806" s="205"/>
      <c r="C806" s="205"/>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row>
    <row r="807" ht="14.25" customHeight="1">
      <c r="A807" s="205"/>
      <c r="B807" s="205"/>
      <c r="C807" s="205"/>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row>
    <row r="808" ht="14.25" customHeight="1">
      <c r="A808" s="205"/>
      <c r="B808" s="205"/>
      <c r="C808" s="205"/>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row>
    <row r="809" ht="14.25" customHeight="1">
      <c r="A809" s="205"/>
      <c r="B809" s="205"/>
      <c r="C809" s="205"/>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row>
    <row r="810" ht="14.25" customHeight="1">
      <c r="A810" s="205"/>
      <c r="B810" s="205"/>
      <c r="C810" s="205"/>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row>
    <row r="811" ht="14.25" customHeight="1">
      <c r="A811" s="205"/>
      <c r="B811" s="205"/>
      <c r="C811" s="205"/>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row>
    <row r="812" ht="14.25" customHeight="1">
      <c r="A812" s="205"/>
      <c r="B812" s="205"/>
      <c r="C812" s="205"/>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row>
    <row r="813" ht="14.25" customHeight="1">
      <c r="A813" s="205"/>
      <c r="B813" s="205"/>
      <c r="C813" s="205"/>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c r="AA813" s="205"/>
    </row>
    <row r="814" ht="14.25" customHeight="1">
      <c r="A814" s="205"/>
      <c r="B814" s="205"/>
      <c r="C814" s="205"/>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c r="AA814" s="205"/>
    </row>
    <row r="815" ht="14.25" customHeight="1">
      <c r="A815" s="205"/>
      <c r="B815" s="205"/>
      <c r="C815" s="205"/>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row>
    <row r="816" ht="14.25" customHeight="1">
      <c r="A816" s="205"/>
      <c r="B816" s="205"/>
      <c r="C816" s="205"/>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row>
    <row r="817" ht="14.25" customHeight="1">
      <c r="A817" s="205"/>
      <c r="B817" s="205"/>
      <c r="C817" s="205"/>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c r="AA817" s="205"/>
    </row>
    <row r="818" ht="14.25" customHeight="1">
      <c r="A818" s="205"/>
      <c r="B818" s="205"/>
      <c r="C818" s="205"/>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c r="AA818" s="205"/>
    </row>
    <row r="819" ht="14.25" customHeight="1">
      <c r="A819" s="205"/>
      <c r="B819" s="205"/>
      <c r="C819" s="205"/>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c r="AA819" s="205"/>
    </row>
    <row r="820" ht="14.25" customHeight="1">
      <c r="A820" s="205"/>
      <c r="B820" s="205"/>
      <c r="C820" s="205"/>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c r="AA820" s="205"/>
    </row>
    <row r="821" ht="14.25" customHeight="1">
      <c r="A821" s="205"/>
      <c r="B821" s="205"/>
      <c r="C821" s="205"/>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c r="AA821" s="205"/>
    </row>
    <row r="822" ht="14.25" customHeight="1">
      <c r="A822" s="205"/>
      <c r="B822" s="205"/>
      <c r="C822" s="205"/>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c r="AA822" s="205"/>
    </row>
    <row r="823" ht="14.25" customHeight="1">
      <c r="A823" s="205"/>
      <c r="B823" s="205"/>
      <c r="C823" s="205"/>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c r="AA823" s="205"/>
    </row>
    <row r="824" ht="14.25" customHeight="1">
      <c r="A824" s="205"/>
      <c r="B824" s="205"/>
      <c r="C824" s="205"/>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c r="AA824" s="205"/>
    </row>
    <row r="825" ht="14.25" customHeight="1">
      <c r="A825" s="205"/>
      <c r="B825" s="205"/>
      <c r="C825" s="205"/>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c r="AA825" s="205"/>
    </row>
    <row r="826" ht="14.25" customHeight="1">
      <c r="A826" s="205"/>
      <c r="B826" s="205"/>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row>
    <row r="827" ht="14.25" customHeight="1">
      <c r="A827" s="205"/>
      <c r="B827" s="205"/>
      <c r="C827" s="205"/>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c r="AA827" s="205"/>
    </row>
    <row r="828" ht="14.25" customHeight="1">
      <c r="A828" s="205"/>
      <c r="B828" s="205"/>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row>
    <row r="829" ht="14.25" customHeight="1">
      <c r="A829" s="205"/>
      <c r="B829" s="205"/>
      <c r="C829" s="205"/>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c r="AA829" s="205"/>
    </row>
    <row r="830" ht="14.25" customHeight="1">
      <c r="A830" s="205"/>
      <c r="B830" s="205"/>
      <c r="C830" s="205"/>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c r="AA830" s="205"/>
    </row>
    <row r="831" ht="14.25" customHeight="1">
      <c r="A831" s="205"/>
      <c r="B831" s="205"/>
      <c r="C831" s="205"/>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row>
    <row r="832" ht="14.25" customHeight="1">
      <c r="A832" s="205"/>
      <c r="B832" s="205"/>
      <c r="C832" s="205"/>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c r="AA832" s="205"/>
    </row>
    <row r="833" ht="14.25" customHeight="1">
      <c r="A833" s="205"/>
      <c r="B833" s="205"/>
      <c r="C833" s="205"/>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c r="AA833" s="205"/>
    </row>
    <row r="834" ht="14.25" customHeight="1">
      <c r="A834" s="205"/>
      <c r="B834" s="205"/>
      <c r="C834" s="205"/>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c r="AA834" s="205"/>
    </row>
    <row r="835" ht="14.25" customHeight="1">
      <c r="A835" s="205"/>
      <c r="B835" s="205"/>
      <c r="C835" s="205"/>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row>
    <row r="836" ht="14.25" customHeight="1">
      <c r="A836" s="205"/>
      <c r="B836" s="205"/>
      <c r="C836" s="205"/>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c r="AA836" s="205"/>
    </row>
    <row r="837" ht="14.25" customHeight="1">
      <c r="A837" s="205"/>
      <c r="B837" s="205"/>
      <c r="C837" s="205"/>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row>
    <row r="838" ht="14.25" customHeight="1">
      <c r="A838" s="205"/>
      <c r="B838" s="205"/>
      <c r="C838" s="205"/>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row>
    <row r="839" ht="14.25" customHeight="1">
      <c r="A839" s="205"/>
      <c r="B839" s="205"/>
      <c r="C839" s="205"/>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c r="AA839" s="205"/>
    </row>
    <row r="840" ht="14.25" customHeight="1">
      <c r="A840" s="205"/>
      <c r="B840" s="205"/>
      <c r="C840" s="205"/>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row>
    <row r="841" ht="14.25" customHeight="1">
      <c r="A841" s="205"/>
      <c r="B841" s="205"/>
      <c r="C841" s="205"/>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c r="AA841" s="205"/>
    </row>
    <row r="842" ht="14.25" customHeight="1">
      <c r="A842" s="205"/>
      <c r="B842" s="205"/>
      <c r="C842" s="205"/>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c r="AA842" s="205"/>
    </row>
    <row r="843" ht="14.25" customHeight="1">
      <c r="A843" s="205"/>
      <c r="B843" s="205"/>
      <c r="C843" s="205"/>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row>
    <row r="844" ht="14.25" customHeight="1">
      <c r="A844" s="205"/>
      <c r="B844" s="205"/>
      <c r="C844" s="205"/>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c r="AA844" s="205"/>
    </row>
    <row r="845" ht="14.25" customHeight="1">
      <c r="A845" s="205"/>
      <c r="B845" s="205"/>
      <c r="C845" s="205"/>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c r="AA845" s="205"/>
    </row>
    <row r="846" ht="14.25" customHeight="1">
      <c r="A846" s="205"/>
      <c r="B846" s="205"/>
      <c r="C846" s="205"/>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row>
    <row r="847" ht="14.25" customHeight="1">
      <c r="A847" s="205"/>
      <c r="B847" s="205"/>
      <c r="C847" s="205"/>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c r="AA847" s="205"/>
    </row>
    <row r="848" ht="14.25" customHeight="1">
      <c r="A848" s="205"/>
      <c r="B848" s="205"/>
      <c r="C848" s="205"/>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row>
    <row r="849" ht="14.25" customHeight="1">
      <c r="A849" s="205"/>
      <c r="B849" s="205"/>
      <c r="C849" s="205"/>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c r="AA849" s="205"/>
    </row>
    <row r="850" ht="14.25" customHeight="1">
      <c r="A850" s="205"/>
      <c r="B850" s="205"/>
      <c r="C850" s="205"/>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row>
    <row r="851" ht="14.25" customHeight="1">
      <c r="A851" s="205"/>
      <c r="B851" s="205"/>
      <c r="C851" s="205"/>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row>
    <row r="852" ht="14.25" customHeight="1">
      <c r="A852" s="205"/>
      <c r="B852" s="205"/>
      <c r="C852" s="205"/>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row>
    <row r="853" ht="14.25" customHeight="1">
      <c r="A853" s="205"/>
      <c r="B853" s="205"/>
      <c r="C853" s="205"/>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c r="AA853" s="205"/>
    </row>
    <row r="854" ht="14.25" customHeight="1">
      <c r="A854" s="205"/>
      <c r="B854" s="205"/>
      <c r="C854" s="205"/>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row>
    <row r="855" ht="14.25" customHeight="1">
      <c r="A855" s="205"/>
      <c r="B855" s="205"/>
      <c r="C855" s="205"/>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row>
    <row r="856" ht="14.25" customHeight="1">
      <c r="A856" s="205"/>
      <c r="B856" s="205"/>
      <c r="C856" s="205"/>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row>
    <row r="857" ht="14.25" customHeight="1">
      <c r="A857" s="205"/>
      <c r="B857" s="205"/>
      <c r="C857" s="205"/>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c r="AA857" s="205"/>
    </row>
    <row r="858" ht="14.25" customHeight="1">
      <c r="A858" s="205"/>
      <c r="B858" s="205"/>
      <c r="C858" s="205"/>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c r="AA858" s="205"/>
    </row>
    <row r="859" ht="14.25" customHeight="1">
      <c r="A859" s="205"/>
      <c r="B859" s="205"/>
      <c r="C859" s="205"/>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c r="AA859" s="205"/>
    </row>
    <row r="860" ht="14.25" customHeight="1">
      <c r="A860" s="205"/>
      <c r="B860" s="205"/>
      <c r="C860" s="205"/>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row>
    <row r="861" ht="14.25" customHeight="1">
      <c r="A861" s="205"/>
      <c r="B861" s="205"/>
      <c r="C861" s="205"/>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c r="AA861" s="205"/>
    </row>
    <row r="862" ht="14.25" customHeight="1">
      <c r="A862" s="205"/>
      <c r="B862" s="205"/>
      <c r="C862" s="205"/>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c r="AA862" s="205"/>
    </row>
    <row r="863" ht="14.25" customHeight="1">
      <c r="A863" s="205"/>
      <c r="B863" s="205"/>
      <c r="C863" s="20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row>
    <row r="864" ht="14.25" customHeight="1">
      <c r="A864" s="205"/>
      <c r="B864" s="205"/>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row>
    <row r="865" ht="14.25" customHeight="1">
      <c r="A865" s="205"/>
      <c r="B865" s="205"/>
      <c r="C865" s="20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row>
    <row r="866" ht="14.25" customHeight="1">
      <c r="A866" s="205"/>
      <c r="B866" s="205"/>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row>
    <row r="867" ht="14.25" customHeight="1">
      <c r="A867" s="205"/>
      <c r="B867" s="205"/>
      <c r="C867" s="205"/>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c r="AA867" s="205"/>
    </row>
    <row r="868" ht="14.25" customHeight="1">
      <c r="A868" s="205"/>
      <c r="B868" s="205"/>
      <c r="C868" s="205"/>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c r="AA868" s="205"/>
    </row>
    <row r="869" ht="14.25" customHeight="1">
      <c r="A869" s="205"/>
      <c r="B869" s="205"/>
      <c r="C869" s="205"/>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c r="AA869" s="205"/>
    </row>
    <row r="870" ht="14.25" customHeight="1">
      <c r="A870" s="205"/>
      <c r="B870" s="205"/>
      <c r="C870" s="205"/>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row>
    <row r="871" ht="14.25" customHeight="1">
      <c r="A871" s="205"/>
      <c r="B871" s="205"/>
      <c r="C871" s="205"/>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row>
    <row r="872" ht="14.25" customHeight="1">
      <c r="A872" s="205"/>
      <c r="B872" s="205"/>
      <c r="C872" s="205"/>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row>
    <row r="873" ht="14.25" customHeight="1">
      <c r="A873" s="205"/>
      <c r="B873" s="205"/>
      <c r="C873" s="205"/>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row>
    <row r="874" ht="14.25" customHeight="1">
      <c r="A874" s="205"/>
      <c r="B874" s="205"/>
      <c r="C874" s="205"/>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row>
    <row r="875" ht="14.25" customHeight="1">
      <c r="A875" s="205"/>
      <c r="B875" s="205"/>
      <c r="C875" s="205"/>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c r="AA875" s="205"/>
    </row>
    <row r="876" ht="14.25" customHeight="1">
      <c r="A876" s="205"/>
      <c r="B876" s="205"/>
      <c r="C876" s="205"/>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row>
    <row r="877" ht="14.25" customHeight="1">
      <c r="A877" s="205"/>
      <c r="B877" s="205"/>
      <c r="C877" s="205"/>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c r="AA877" s="205"/>
    </row>
    <row r="878" ht="14.25" customHeight="1">
      <c r="A878" s="205"/>
      <c r="B878" s="205"/>
      <c r="C878" s="205"/>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row>
    <row r="879" ht="14.25" customHeight="1">
      <c r="A879" s="205"/>
      <c r="B879" s="205"/>
      <c r="C879" s="205"/>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row>
    <row r="880" ht="14.25" customHeight="1">
      <c r="A880" s="205"/>
      <c r="B880" s="205"/>
      <c r="C880" s="205"/>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row>
    <row r="881" ht="14.25" customHeight="1">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row>
    <row r="882" ht="14.25" customHeight="1">
      <c r="A882" s="205"/>
      <c r="B882" s="205"/>
      <c r="C882" s="205"/>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row>
    <row r="883" ht="14.25" customHeight="1">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row>
    <row r="884" ht="14.25" customHeight="1">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row>
    <row r="885" ht="14.25" customHeight="1">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row>
    <row r="886" ht="14.25" customHeight="1">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row>
    <row r="887" ht="14.25" customHeight="1">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row>
    <row r="888" ht="14.25" customHeight="1">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row>
    <row r="889" ht="14.25" customHeight="1">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row>
    <row r="890" ht="14.25" customHeight="1">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row>
    <row r="891" ht="14.25" customHeight="1">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row>
    <row r="892" ht="14.25" customHeight="1">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row>
    <row r="893" ht="14.25" customHeight="1">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row>
    <row r="894" ht="14.25" customHeight="1">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row>
    <row r="895" ht="14.25" customHeight="1">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row>
    <row r="896" ht="14.25" customHeight="1">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row>
    <row r="897" ht="14.25" customHeight="1">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row>
    <row r="898" ht="14.25" customHeight="1">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row>
    <row r="899" ht="14.25" customHeight="1">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row>
    <row r="900" ht="14.25" customHeight="1">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row>
    <row r="901" ht="14.25" customHeight="1">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row>
    <row r="902" ht="14.25" customHeight="1">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row>
    <row r="903" ht="14.25" customHeight="1">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row>
    <row r="904" ht="14.25" customHeight="1">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row>
    <row r="905" ht="14.25" customHeight="1">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row>
    <row r="906" ht="14.25" customHeight="1">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row>
    <row r="907" ht="14.25" customHeight="1">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row>
    <row r="908" ht="14.25" customHeight="1">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row>
    <row r="909" ht="14.25" customHeight="1">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row>
    <row r="910" ht="14.25" customHeight="1">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row>
    <row r="911" ht="14.25" customHeight="1">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row>
    <row r="912" ht="14.25" customHeight="1">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row>
    <row r="913" ht="14.25" customHeight="1">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row>
    <row r="914" ht="14.25" customHeight="1">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row>
    <row r="915" ht="14.25" customHeight="1">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row>
    <row r="916" ht="14.25" customHeight="1">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row>
    <row r="917" ht="14.25" customHeight="1">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row>
    <row r="918" ht="14.25" customHeight="1">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row>
    <row r="919" ht="14.25" customHeight="1">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row>
    <row r="920" ht="14.25" customHeight="1">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row>
    <row r="921" ht="14.25" customHeight="1">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row>
    <row r="922" ht="14.25" customHeight="1">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row>
    <row r="923" ht="14.25" customHeight="1">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row>
    <row r="924" ht="14.25" customHeight="1">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row>
    <row r="925" ht="14.25" customHeight="1">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row>
    <row r="926" ht="14.25" customHeight="1">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row>
    <row r="927" ht="14.25" customHeight="1">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row>
    <row r="928" ht="14.25" customHeight="1">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row>
    <row r="929" ht="14.25" customHeight="1">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row>
    <row r="930" ht="14.25" customHeight="1">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row>
    <row r="931" ht="14.25" customHeight="1">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row>
    <row r="932" ht="14.25" customHeight="1">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row>
    <row r="933" ht="14.25" customHeight="1">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row>
    <row r="934" ht="14.25" customHeight="1">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row>
    <row r="935" ht="14.25" customHeight="1">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row>
    <row r="936" ht="14.25" customHeight="1">
      <c r="A936" s="205"/>
      <c r="B936" s="205"/>
      <c r="C936" s="205"/>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row>
    <row r="937" ht="14.25" customHeight="1">
      <c r="A937" s="205"/>
      <c r="B937" s="205"/>
      <c r="C937" s="205"/>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c r="AA937" s="205"/>
    </row>
    <row r="938" ht="14.25" customHeight="1">
      <c r="A938" s="205"/>
      <c r="B938" s="205"/>
      <c r="C938" s="205"/>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c r="AA938" s="205"/>
    </row>
    <row r="939" ht="14.25" customHeight="1">
      <c r="A939" s="205"/>
      <c r="B939" s="205"/>
      <c r="C939" s="205"/>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row>
    <row r="940" ht="14.25" customHeight="1">
      <c r="A940" s="205"/>
      <c r="B940" s="205"/>
      <c r="C940" s="205"/>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c r="AA940" s="205"/>
    </row>
    <row r="941" ht="14.25" customHeight="1">
      <c r="A941" s="205"/>
      <c r="B941" s="205"/>
      <c r="C941" s="205"/>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c r="AA941" s="205"/>
    </row>
    <row r="942" ht="14.25" customHeight="1">
      <c r="A942" s="205"/>
      <c r="B942" s="205"/>
      <c r="C942" s="205"/>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row>
    <row r="943" ht="14.25" customHeight="1">
      <c r="A943" s="205"/>
      <c r="B943" s="205"/>
      <c r="C943" s="205"/>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row>
    <row r="944" ht="14.25" customHeight="1">
      <c r="A944" s="205"/>
      <c r="B944" s="205"/>
      <c r="C944" s="205"/>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row>
    <row r="945" ht="14.25" customHeight="1">
      <c r="A945" s="205"/>
      <c r="B945" s="205"/>
      <c r="C945" s="205"/>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row>
    <row r="946" ht="14.25" customHeight="1">
      <c r="A946" s="205"/>
      <c r="B946" s="205"/>
      <c r="C946" s="205"/>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c r="AA946" s="205"/>
    </row>
    <row r="947" ht="14.25" customHeight="1">
      <c r="A947" s="205"/>
      <c r="B947" s="205"/>
      <c r="C947" s="205"/>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row>
    <row r="948" ht="14.25" customHeight="1">
      <c r="A948" s="205"/>
      <c r="B948" s="205"/>
      <c r="C948" s="205"/>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row>
    <row r="949" ht="14.25" customHeight="1">
      <c r="A949" s="205"/>
      <c r="B949" s="205"/>
      <c r="C949" s="205"/>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c r="AA949" s="205"/>
    </row>
    <row r="950" ht="14.25" customHeight="1">
      <c r="A950" s="205"/>
      <c r="B950" s="205"/>
      <c r="C950" s="205"/>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c r="AA950" s="205"/>
    </row>
    <row r="951" ht="14.25" customHeight="1">
      <c r="A951" s="205"/>
      <c r="B951" s="205"/>
      <c r="C951" s="205"/>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row>
    <row r="952" ht="14.25" customHeight="1">
      <c r="A952" s="205"/>
      <c r="B952" s="205"/>
      <c r="C952" s="205"/>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c r="AA952" s="205"/>
    </row>
    <row r="953" ht="14.25" customHeight="1">
      <c r="A953" s="205"/>
      <c r="B953" s="205"/>
      <c r="C953" s="205"/>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c r="AA953" s="205"/>
    </row>
    <row r="954" ht="14.25" customHeight="1">
      <c r="A954" s="205"/>
      <c r="B954" s="205"/>
      <c r="C954" s="205"/>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c r="AA954" s="205"/>
    </row>
    <row r="955" ht="14.25" customHeight="1">
      <c r="A955" s="205"/>
      <c r="B955" s="205"/>
      <c r="C955" s="205"/>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c r="AA955" s="205"/>
    </row>
    <row r="956" ht="14.25" customHeight="1">
      <c r="A956" s="205"/>
      <c r="B956" s="205"/>
      <c r="C956" s="205"/>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c r="AA956" s="205"/>
    </row>
    <row r="957" ht="14.25" customHeight="1">
      <c r="A957" s="205"/>
      <c r="B957" s="205"/>
      <c r="C957" s="205"/>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c r="AA957" s="205"/>
    </row>
    <row r="958" ht="14.25" customHeight="1">
      <c r="A958" s="205"/>
      <c r="B958" s="205"/>
      <c r="C958" s="205"/>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row>
    <row r="959" ht="14.25" customHeight="1">
      <c r="A959" s="205"/>
      <c r="B959" s="205"/>
      <c r="C959" s="205"/>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c r="AA959" s="205"/>
    </row>
    <row r="960" ht="14.25" customHeight="1">
      <c r="A960" s="205"/>
      <c r="B960" s="205"/>
      <c r="C960" s="205"/>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c r="AA960" s="205"/>
    </row>
    <row r="961" ht="14.25" customHeight="1">
      <c r="A961" s="205"/>
      <c r="B961" s="205"/>
      <c r="C961" s="205"/>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c r="AA961" s="205"/>
    </row>
    <row r="962" ht="14.25" customHeight="1">
      <c r="A962" s="205"/>
      <c r="B962" s="205"/>
      <c r="C962" s="205"/>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row>
    <row r="963" ht="14.25" customHeight="1">
      <c r="A963" s="205"/>
      <c r="B963" s="205"/>
      <c r="C963" s="205"/>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row>
    <row r="964" ht="14.25" customHeight="1">
      <c r="A964" s="205"/>
      <c r="B964" s="205"/>
      <c r="C964" s="205"/>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c r="AA964" s="205"/>
    </row>
    <row r="965" ht="14.25" customHeight="1">
      <c r="A965" s="205"/>
      <c r="B965" s="205"/>
      <c r="C965" s="205"/>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c r="AA965" s="205"/>
    </row>
    <row r="966" ht="14.25" customHeight="1">
      <c r="A966" s="205"/>
      <c r="B966" s="205"/>
      <c r="C966" s="205"/>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c r="AA966" s="205"/>
    </row>
    <row r="967" ht="14.25" customHeight="1">
      <c r="A967" s="205"/>
      <c r="B967" s="205"/>
      <c r="C967" s="205"/>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c r="AA967" s="205"/>
    </row>
    <row r="968" ht="14.25" customHeight="1">
      <c r="A968" s="205"/>
      <c r="B968" s="205"/>
      <c r="C968" s="205"/>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c r="AA968" s="205"/>
    </row>
    <row r="969" ht="14.25" customHeight="1">
      <c r="A969" s="205"/>
      <c r="B969" s="205"/>
      <c r="C969" s="205"/>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c r="AA969" s="205"/>
    </row>
    <row r="970" ht="14.25" customHeight="1">
      <c r="A970" s="205"/>
      <c r="B970" s="205"/>
      <c r="C970" s="205"/>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c r="AA970" s="205"/>
    </row>
    <row r="971" ht="14.25" customHeight="1">
      <c r="A971" s="205"/>
      <c r="B971" s="205"/>
      <c r="C971" s="205"/>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c r="AA971" s="205"/>
    </row>
    <row r="972" ht="14.25" customHeight="1">
      <c r="A972" s="205"/>
      <c r="B972" s="205"/>
      <c r="C972" s="205"/>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c r="AA972" s="205"/>
    </row>
    <row r="973" ht="14.25" customHeight="1">
      <c r="A973" s="205"/>
      <c r="B973" s="205"/>
      <c r="C973" s="205"/>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c r="AA973" s="205"/>
    </row>
    <row r="974" ht="14.25" customHeight="1">
      <c r="A974" s="205"/>
      <c r="B974" s="205"/>
      <c r="C974" s="205"/>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c r="AA974" s="205"/>
    </row>
    <row r="975" ht="14.25" customHeight="1">
      <c r="A975" s="205"/>
      <c r="B975" s="205"/>
      <c r="C975" s="205"/>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c r="AA975" s="205"/>
    </row>
    <row r="976" ht="14.25" customHeight="1">
      <c r="A976" s="205"/>
      <c r="B976" s="205"/>
      <c r="C976" s="205"/>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c r="AA976" s="205"/>
    </row>
    <row r="977" ht="14.25" customHeight="1">
      <c r="A977" s="205"/>
      <c r="B977" s="205"/>
      <c r="C977" s="205"/>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row>
    <row r="978" ht="14.25" customHeight="1">
      <c r="A978" s="205"/>
      <c r="B978" s="205"/>
      <c r="C978" s="205"/>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c r="AA978" s="205"/>
    </row>
    <row r="979" ht="14.25" customHeight="1">
      <c r="A979" s="205"/>
      <c r="B979" s="205"/>
      <c r="C979" s="205"/>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c r="AA979" s="205"/>
    </row>
    <row r="980" ht="14.25" customHeight="1">
      <c r="A980" s="205"/>
      <c r="B980" s="205"/>
      <c r="C980" s="205"/>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row>
    <row r="981" ht="14.25" customHeight="1">
      <c r="A981" s="205"/>
      <c r="B981" s="205"/>
      <c r="C981" s="205"/>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c r="AA981" s="205"/>
    </row>
    <row r="982" ht="14.25" customHeight="1">
      <c r="A982" s="205"/>
      <c r="B982" s="205"/>
      <c r="C982" s="205"/>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c r="AA982" s="205"/>
    </row>
    <row r="983" ht="14.25" customHeight="1">
      <c r="A983" s="205"/>
      <c r="B983" s="205"/>
      <c r="C983" s="205"/>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c r="AA983" s="205"/>
    </row>
    <row r="984" ht="14.25" customHeight="1">
      <c r="A984" s="205"/>
      <c r="B984" s="205"/>
      <c r="C984" s="205"/>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c r="AA984" s="205"/>
    </row>
    <row r="985" ht="14.25" customHeight="1">
      <c r="A985" s="205"/>
      <c r="B985" s="205"/>
      <c r="C985" s="205"/>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row>
    <row r="986" ht="14.25" customHeight="1">
      <c r="A986" s="205"/>
      <c r="B986" s="205"/>
      <c r="C986" s="205"/>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row>
    <row r="987" ht="14.25" customHeight="1">
      <c r="A987" s="205"/>
      <c r="B987" s="205"/>
      <c r="C987" s="205"/>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c r="AA987" s="205"/>
    </row>
    <row r="988" ht="14.25" customHeight="1">
      <c r="A988" s="205"/>
      <c r="B988" s="205"/>
      <c r="C988" s="205"/>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row>
    <row r="989" ht="14.25" customHeight="1">
      <c r="A989" s="205"/>
      <c r="B989" s="205"/>
      <c r="C989" s="205"/>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c r="AA989" s="205"/>
    </row>
    <row r="990" ht="14.25" customHeight="1">
      <c r="A990" s="205"/>
      <c r="B990" s="205"/>
      <c r="C990" s="205"/>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c r="AA990" s="205"/>
    </row>
    <row r="991" ht="14.25" customHeight="1">
      <c r="A991" s="205"/>
      <c r="B991" s="205"/>
      <c r="C991" s="205"/>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c r="AA991" s="205"/>
    </row>
    <row r="992" ht="14.25" customHeight="1">
      <c r="A992" s="205"/>
      <c r="B992" s="205"/>
      <c r="C992" s="205"/>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c r="AA992" s="205"/>
    </row>
    <row r="993" ht="14.25" customHeight="1">
      <c r="A993" s="205"/>
      <c r="B993" s="205"/>
      <c r="C993" s="205"/>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row>
    <row r="994" ht="14.25" customHeight="1">
      <c r="A994" s="205"/>
      <c r="B994" s="205"/>
      <c r="C994" s="205"/>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c r="AA994" s="205"/>
    </row>
    <row r="995" ht="14.25" customHeight="1">
      <c r="A995" s="205"/>
      <c r="B995" s="205"/>
      <c r="C995" s="205"/>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c r="AA995" s="205"/>
    </row>
    <row r="996" ht="14.25" customHeight="1">
      <c r="A996" s="205"/>
      <c r="B996" s="205"/>
      <c r="C996" s="205"/>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row>
    <row r="997" ht="14.25" customHeight="1">
      <c r="A997" s="205"/>
      <c r="B997" s="205"/>
      <c r="C997" s="205"/>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c r="AA997" s="205"/>
    </row>
    <row r="998" ht="14.25" customHeight="1">
      <c r="A998" s="205"/>
      <c r="B998" s="205"/>
      <c r="C998" s="205"/>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c r="AA998" s="205"/>
    </row>
    <row r="999" ht="14.25" customHeight="1">
      <c r="A999" s="205"/>
      <c r="B999" s="205"/>
      <c r="C999" s="205"/>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c r="AA999" s="205"/>
    </row>
    <row r="1000" ht="14.25" customHeight="1">
      <c r="A1000" s="205"/>
      <c r="B1000" s="205"/>
      <c r="C1000" s="205"/>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row>
    <row r="1001" ht="14.25" customHeight="1">
      <c r="A1001" s="205"/>
      <c r="B1001" s="205"/>
      <c r="C1001" s="205"/>
      <c r="D1001" s="205"/>
      <c r="E1001" s="205"/>
      <c r="F1001" s="205"/>
      <c r="G1001" s="205"/>
      <c r="H1001" s="205"/>
      <c r="I1001" s="205"/>
      <c r="J1001" s="205"/>
      <c r="K1001" s="205"/>
      <c r="L1001" s="205"/>
      <c r="M1001" s="205"/>
      <c r="N1001" s="205"/>
      <c r="O1001" s="205"/>
      <c r="P1001" s="205"/>
      <c r="Q1001" s="205"/>
      <c r="R1001" s="205"/>
      <c r="S1001" s="205"/>
      <c r="T1001" s="205"/>
      <c r="U1001" s="205"/>
      <c r="V1001" s="205"/>
      <c r="W1001" s="205"/>
      <c r="X1001" s="205"/>
      <c r="Y1001" s="205"/>
      <c r="Z1001" s="205"/>
      <c r="AA1001" s="205"/>
    </row>
    <row r="1002" ht="14.25" customHeight="1">
      <c r="A1002" s="205"/>
      <c r="B1002" s="205"/>
      <c r="C1002" s="205"/>
      <c r="D1002" s="205"/>
      <c r="E1002" s="205"/>
      <c r="F1002" s="205"/>
      <c r="G1002" s="205"/>
      <c r="H1002" s="205"/>
      <c r="I1002" s="205"/>
      <c r="J1002" s="205"/>
      <c r="K1002" s="205"/>
      <c r="L1002" s="205"/>
      <c r="M1002" s="205"/>
      <c r="N1002" s="205"/>
      <c r="O1002" s="205"/>
      <c r="P1002" s="205"/>
      <c r="Q1002" s="205"/>
      <c r="R1002" s="205"/>
      <c r="S1002" s="205"/>
      <c r="T1002" s="205"/>
      <c r="U1002" s="205"/>
      <c r="V1002" s="205"/>
      <c r="W1002" s="205"/>
      <c r="X1002" s="205"/>
      <c r="Y1002" s="205"/>
      <c r="Z1002" s="205"/>
      <c r="AA1002" s="205"/>
    </row>
    <row r="1003" ht="14.25" customHeight="1">
      <c r="A1003" s="205"/>
      <c r="B1003" s="205"/>
      <c r="C1003" s="205"/>
      <c r="D1003" s="205"/>
      <c r="E1003" s="205"/>
      <c r="F1003" s="205"/>
      <c r="G1003" s="205"/>
      <c r="H1003" s="205"/>
      <c r="I1003" s="205"/>
      <c r="J1003" s="205"/>
      <c r="K1003" s="205"/>
      <c r="L1003" s="205"/>
      <c r="M1003" s="205"/>
      <c r="N1003" s="205"/>
      <c r="O1003" s="205"/>
      <c r="P1003" s="205"/>
      <c r="Q1003" s="205"/>
      <c r="R1003" s="205"/>
      <c r="S1003" s="205"/>
      <c r="T1003" s="205"/>
      <c r="U1003" s="205"/>
      <c r="V1003" s="205"/>
      <c r="W1003" s="205"/>
      <c r="X1003" s="205"/>
      <c r="Y1003" s="205"/>
      <c r="Z1003" s="205"/>
      <c r="AA1003" s="205"/>
    </row>
    <row r="1004" ht="14.25" customHeight="1">
      <c r="A1004" s="205"/>
      <c r="B1004" s="205"/>
      <c r="C1004" s="205"/>
      <c r="D1004" s="205"/>
      <c r="E1004" s="205"/>
      <c r="F1004" s="205"/>
      <c r="G1004" s="205"/>
      <c r="H1004" s="205"/>
      <c r="I1004" s="205"/>
      <c r="J1004" s="205"/>
      <c r="K1004" s="205"/>
      <c r="L1004" s="205"/>
      <c r="M1004" s="205"/>
      <c r="N1004" s="205"/>
      <c r="O1004" s="205"/>
      <c r="P1004" s="205"/>
      <c r="Q1004" s="205"/>
      <c r="R1004" s="205"/>
      <c r="S1004" s="205"/>
      <c r="T1004" s="205"/>
      <c r="U1004" s="205"/>
      <c r="V1004" s="205"/>
      <c r="W1004" s="205"/>
      <c r="X1004" s="205"/>
      <c r="Y1004" s="205"/>
      <c r="Z1004" s="205"/>
      <c r="AA1004" s="205"/>
    </row>
    <row r="1005" ht="14.25" customHeight="1">
      <c r="A1005" s="205"/>
      <c r="B1005" s="205"/>
      <c r="C1005" s="205"/>
      <c r="D1005" s="205"/>
      <c r="E1005" s="205"/>
      <c r="F1005" s="205"/>
      <c r="G1005" s="205"/>
      <c r="H1005" s="205"/>
      <c r="I1005" s="205"/>
      <c r="J1005" s="205"/>
      <c r="K1005" s="205"/>
      <c r="L1005" s="205"/>
      <c r="M1005" s="205"/>
      <c r="N1005" s="205"/>
      <c r="O1005" s="205"/>
      <c r="P1005" s="205"/>
      <c r="Q1005" s="205"/>
      <c r="R1005" s="205"/>
      <c r="S1005" s="205"/>
      <c r="T1005" s="205"/>
      <c r="U1005" s="205"/>
      <c r="V1005" s="205"/>
      <c r="W1005" s="205"/>
      <c r="X1005" s="205"/>
      <c r="Y1005" s="205"/>
      <c r="Z1005" s="205"/>
      <c r="AA1005" s="205"/>
    </row>
    <row r="1006" ht="14.25" customHeight="1">
      <c r="A1006" s="205"/>
      <c r="B1006" s="205"/>
      <c r="C1006" s="205"/>
      <c r="D1006" s="205"/>
      <c r="E1006" s="205"/>
      <c r="F1006" s="205"/>
      <c r="G1006" s="205"/>
      <c r="H1006" s="205"/>
      <c r="I1006" s="205"/>
      <c r="J1006" s="205"/>
      <c r="K1006" s="205"/>
      <c r="L1006" s="205"/>
      <c r="M1006" s="205"/>
      <c r="N1006" s="205"/>
      <c r="O1006" s="205"/>
      <c r="P1006" s="205"/>
      <c r="Q1006" s="205"/>
      <c r="R1006" s="205"/>
      <c r="S1006" s="205"/>
      <c r="T1006" s="205"/>
      <c r="U1006" s="205"/>
      <c r="V1006" s="205"/>
      <c r="W1006" s="205"/>
      <c r="X1006" s="205"/>
      <c r="Y1006" s="205"/>
      <c r="Z1006" s="205"/>
      <c r="AA1006" s="205"/>
    </row>
  </sheetData>
  <mergeCells count="2">
    <mergeCell ref="B1:F1"/>
    <mergeCell ref="C3:G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2" width="3.13"/>
    <col customWidth="1" min="3" max="3" width="3.63"/>
    <col customWidth="1" min="4" max="4" width="2.0"/>
    <col customWidth="1" min="5" max="5" width="33.13"/>
    <col customWidth="1" min="6" max="7" width="0.38"/>
    <col customWidth="1" min="8" max="8" width="2.25"/>
    <col customWidth="1" min="10" max="10" width="59.25"/>
    <col customWidth="1" min="11" max="11" width="2.63"/>
    <col customWidth="1" min="12" max="12" width="3.75"/>
    <col customWidth="1" min="13" max="13" width="3.0"/>
    <col customWidth="1" min="14" max="14" width="118.38"/>
  </cols>
  <sheetData>
    <row r="1">
      <c r="A1" s="1"/>
      <c r="B1" s="1"/>
      <c r="C1" s="1"/>
      <c r="D1" s="1"/>
      <c r="E1" s="1"/>
      <c r="F1" s="1"/>
      <c r="G1" s="1"/>
      <c r="H1" s="1"/>
      <c r="I1" s="1"/>
      <c r="J1" s="1"/>
      <c r="K1" s="1"/>
      <c r="L1" s="1"/>
      <c r="M1" s="7"/>
      <c r="N1" s="1"/>
    </row>
    <row r="2">
      <c r="A2" s="1"/>
      <c r="B2" s="1"/>
      <c r="C2" s="2"/>
      <c r="D2" s="2"/>
      <c r="E2" s="2"/>
      <c r="F2" s="2"/>
      <c r="G2" s="2"/>
      <c r="H2" s="2"/>
      <c r="I2" s="2"/>
      <c r="J2" s="2"/>
      <c r="K2" s="2"/>
      <c r="L2" s="2"/>
      <c r="M2" s="7"/>
      <c r="N2" s="1"/>
    </row>
    <row r="3">
      <c r="A3" s="64"/>
      <c r="B3" s="3"/>
      <c r="C3" s="4"/>
      <c r="D3" s="5"/>
      <c r="E3" s="5"/>
      <c r="F3" s="5"/>
      <c r="G3" s="5"/>
      <c r="H3" s="5"/>
      <c r="I3" s="5"/>
      <c r="J3" s="5"/>
      <c r="K3" s="5"/>
      <c r="L3" s="6"/>
      <c r="M3" s="7"/>
      <c r="N3" s="1"/>
    </row>
    <row r="4" ht="5.25" customHeight="1">
      <c r="A4" s="1"/>
      <c r="B4" s="3"/>
      <c r="C4" s="8"/>
      <c r="D4" s="9"/>
      <c r="E4" s="9"/>
      <c r="F4" s="9"/>
      <c r="G4" s="9"/>
      <c r="H4" s="9"/>
      <c r="I4" s="9"/>
      <c r="J4" s="9"/>
      <c r="K4" s="9"/>
      <c r="L4" s="10"/>
      <c r="M4" s="7"/>
      <c r="N4" s="1"/>
    </row>
    <row r="5" ht="33.75" customHeight="1">
      <c r="A5" s="1"/>
      <c r="B5" s="3"/>
      <c r="C5" s="11"/>
      <c r="D5" s="187"/>
      <c r="L5" s="15"/>
      <c r="M5" s="7"/>
      <c r="N5" s="1"/>
    </row>
    <row r="6" ht="228.75" customHeight="1">
      <c r="A6" s="1"/>
      <c r="B6" s="3"/>
      <c r="C6" s="16"/>
      <c r="L6" s="15"/>
      <c r="M6" s="7"/>
      <c r="N6" s="1"/>
    </row>
    <row r="7" ht="2.25" customHeight="1">
      <c r="A7" s="1"/>
      <c r="B7" s="3"/>
      <c r="C7" s="11"/>
      <c r="L7" s="15"/>
      <c r="M7" s="7"/>
      <c r="N7" s="1"/>
    </row>
    <row r="8" ht="2.25" customHeight="1">
      <c r="A8" s="1"/>
      <c r="B8" s="3"/>
      <c r="C8" s="11"/>
      <c r="L8" s="15"/>
      <c r="M8" s="7"/>
      <c r="N8" s="1"/>
    </row>
    <row r="9" ht="22.5" customHeight="1">
      <c r="A9" s="1"/>
      <c r="B9" s="3"/>
      <c r="C9" s="8"/>
      <c r="D9" s="22"/>
      <c r="E9" s="22"/>
      <c r="F9" s="22"/>
      <c r="G9" s="22"/>
      <c r="H9" s="22"/>
      <c r="I9" s="22"/>
      <c r="J9" s="22"/>
      <c r="K9" s="22"/>
      <c r="L9" s="10"/>
      <c r="M9" s="7"/>
      <c r="N9" s="1"/>
    </row>
    <row r="10" ht="25.5" customHeight="1">
      <c r="A10" s="1"/>
      <c r="B10" s="3"/>
      <c r="C10" s="11"/>
      <c r="D10" s="97" t="s">
        <v>0</v>
      </c>
      <c r="E10" s="98"/>
      <c r="F10" s="99"/>
      <c r="G10" s="26"/>
      <c r="H10" s="27"/>
      <c r="I10" s="27"/>
      <c r="J10" s="27"/>
      <c r="K10" s="28"/>
      <c r="L10" s="10"/>
      <c r="M10" s="7"/>
      <c r="N10" s="1"/>
    </row>
    <row r="11" ht="57.75" customHeight="1">
      <c r="A11" s="1"/>
      <c r="B11" s="3"/>
      <c r="C11" s="8"/>
      <c r="D11" s="29" t="s">
        <v>90</v>
      </c>
      <c r="E11" s="30"/>
      <c r="F11" s="30"/>
      <c r="G11" s="30"/>
      <c r="H11" s="30"/>
      <c r="I11" s="30"/>
      <c r="J11" s="31"/>
      <c r="K11" s="32"/>
      <c r="L11" s="10"/>
      <c r="M11" s="7"/>
      <c r="N11" s="1"/>
    </row>
    <row r="12" ht="9.0" customHeight="1">
      <c r="A12" s="1"/>
      <c r="B12" s="3"/>
      <c r="C12" s="8"/>
      <c r="D12" s="32"/>
      <c r="E12" s="32"/>
      <c r="F12" s="32"/>
      <c r="G12" s="32"/>
      <c r="H12" s="32"/>
      <c r="I12" s="32"/>
      <c r="J12" s="32"/>
      <c r="K12" s="33"/>
      <c r="L12" s="10"/>
      <c r="M12" s="7"/>
      <c r="N12" s="1"/>
    </row>
    <row r="13" ht="12.0" customHeight="1">
      <c r="A13" s="250"/>
      <c r="B13" s="215"/>
      <c r="C13" s="100"/>
      <c r="D13" s="251"/>
      <c r="E13" s="40"/>
      <c r="F13" s="35"/>
      <c r="G13" s="35"/>
      <c r="H13" s="35"/>
      <c r="I13" s="35"/>
      <c r="J13" s="36"/>
      <c r="K13" s="252"/>
      <c r="L13" s="253"/>
      <c r="M13" s="219"/>
      <c r="N13" s="250"/>
    </row>
    <row r="14">
      <c r="A14" s="250"/>
      <c r="B14" s="215"/>
      <c r="C14" s="100"/>
      <c r="D14" s="38" t="s">
        <v>91</v>
      </c>
      <c r="E14" s="35"/>
      <c r="F14" s="35"/>
      <c r="G14" s="35"/>
      <c r="H14" s="35"/>
      <c r="I14" s="35"/>
      <c r="J14" s="35"/>
      <c r="K14" s="36"/>
      <c r="L14" s="253"/>
      <c r="M14" s="219"/>
      <c r="N14" s="250"/>
    </row>
    <row r="15" ht="12.0" customHeight="1">
      <c r="A15" s="250"/>
      <c r="B15" s="215"/>
      <c r="C15" s="100"/>
      <c r="D15" s="39"/>
      <c r="E15" s="40"/>
      <c r="F15" s="35"/>
      <c r="G15" s="35"/>
      <c r="H15" s="35"/>
      <c r="I15" s="35"/>
      <c r="J15" s="36"/>
      <c r="K15" s="39"/>
      <c r="L15" s="253"/>
      <c r="M15" s="219"/>
      <c r="N15" s="250"/>
    </row>
    <row r="16">
      <c r="A16" s="250"/>
      <c r="B16" s="215"/>
      <c r="C16" s="100"/>
      <c r="D16" s="41"/>
      <c r="E16" s="41"/>
      <c r="F16" s="41"/>
      <c r="G16" s="41"/>
      <c r="H16" s="41"/>
      <c r="I16" s="41"/>
      <c r="J16" s="41"/>
      <c r="K16" s="41"/>
      <c r="L16" s="253"/>
      <c r="M16" s="219"/>
      <c r="N16" s="250"/>
    </row>
    <row r="17" ht="40.5" customHeight="1">
      <c r="A17" s="250"/>
      <c r="B17" s="215"/>
      <c r="C17" s="101"/>
      <c r="D17" s="42"/>
      <c r="E17" s="45" t="s">
        <v>3</v>
      </c>
      <c r="F17" s="44" t="s">
        <v>4</v>
      </c>
      <c r="G17" s="45"/>
      <c r="H17" s="45"/>
      <c r="I17" s="45" t="s">
        <v>5</v>
      </c>
      <c r="J17" s="45"/>
      <c r="K17" s="46"/>
      <c r="L17" s="254"/>
      <c r="M17" s="219"/>
      <c r="N17" s="250"/>
    </row>
    <row r="18" ht="40.5" customHeight="1">
      <c r="A18" s="250"/>
      <c r="B18" s="215"/>
      <c r="C18" s="101"/>
      <c r="D18" s="47"/>
      <c r="E18" s="103" t="s">
        <v>92</v>
      </c>
      <c r="F18" s="49" t="s">
        <v>4</v>
      </c>
      <c r="G18" s="50"/>
      <c r="H18" s="50"/>
      <c r="I18" s="102" t="s">
        <v>93</v>
      </c>
      <c r="J18" s="52"/>
      <c r="K18" s="53"/>
      <c r="L18" s="254"/>
      <c r="M18" s="219"/>
      <c r="N18" s="250"/>
    </row>
    <row r="19" ht="40.5" customHeight="1">
      <c r="A19" s="250"/>
      <c r="B19" s="215"/>
      <c r="C19" s="101"/>
      <c r="D19" s="47"/>
      <c r="E19" s="103" t="s">
        <v>94</v>
      </c>
      <c r="F19" s="49"/>
      <c r="G19" s="50"/>
      <c r="H19" s="50"/>
      <c r="I19" s="102" t="s">
        <v>95</v>
      </c>
      <c r="J19" s="52"/>
      <c r="K19" s="53"/>
      <c r="L19" s="254"/>
      <c r="M19" s="219"/>
      <c r="N19" s="250"/>
    </row>
    <row r="20" ht="40.5" customHeight="1">
      <c r="A20" s="250"/>
      <c r="B20" s="215"/>
      <c r="C20" s="101"/>
      <c r="D20" s="47"/>
      <c r="E20" s="103" t="s">
        <v>96</v>
      </c>
      <c r="F20" s="49"/>
      <c r="G20" s="50"/>
      <c r="H20" s="50"/>
      <c r="I20" s="102" t="s">
        <v>97</v>
      </c>
      <c r="J20" s="52"/>
      <c r="K20" s="53"/>
      <c r="L20" s="254"/>
      <c r="M20" s="219"/>
      <c r="N20" s="250"/>
    </row>
    <row r="21" ht="51.75" customHeight="1">
      <c r="A21" s="250"/>
      <c r="B21" s="215"/>
      <c r="C21" s="101"/>
      <c r="D21" s="47"/>
      <c r="E21" s="103" t="s">
        <v>98</v>
      </c>
      <c r="F21" s="49" t="s">
        <v>4</v>
      </c>
      <c r="G21" s="50"/>
      <c r="H21" s="50"/>
      <c r="I21" s="102" t="s">
        <v>99</v>
      </c>
      <c r="J21" s="52"/>
      <c r="K21" s="53"/>
      <c r="L21" s="254"/>
      <c r="M21" s="219"/>
      <c r="N21" s="250"/>
    </row>
    <row r="22" ht="51.75" customHeight="1">
      <c r="A22" s="250"/>
      <c r="B22" s="215"/>
      <c r="C22" s="101"/>
      <c r="D22" s="54"/>
      <c r="E22" s="197" t="s">
        <v>100</v>
      </c>
      <c r="F22" s="56" t="s">
        <v>4</v>
      </c>
      <c r="G22" s="57"/>
      <c r="H22" s="57"/>
      <c r="I22" s="58" t="s">
        <v>101</v>
      </c>
      <c r="J22" s="59"/>
      <c r="K22" s="60"/>
      <c r="L22" s="254"/>
      <c r="M22" s="219"/>
      <c r="N22" s="250"/>
    </row>
    <row r="23" ht="24.0" customHeight="1">
      <c r="A23" s="250"/>
      <c r="B23" s="215"/>
      <c r="C23" s="104"/>
      <c r="D23" s="105"/>
      <c r="E23" s="105"/>
      <c r="F23" s="105"/>
      <c r="G23" s="105"/>
      <c r="H23" s="105"/>
      <c r="I23" s="105"/>
      <c r="J23" s="105"/>
      <c r="K23" s="105"/>
      <c r="L23" s="255"/>
      <c r="M23" s="219"/>
      <c r="N23" s="250"/>
    </row>
    <row r="24" ht="19.5" customHeight="1">
      <c r="A24" s="250"/>
      <c r="B24" s="215"/>
      <c r="C24" s="256"/>
      <c r="D24" s="256"/>
      <c r="E24" s="256"/>
      <c r="F24" s="256"/>
      <c r="G24" s="256"/>
      <c r="H24" s="256"/>
      <c r="I24" s="256"/>
      <c r="J24" s="256"/>
      <c r="K24" s="256"/>
      <c r="L24" s="256"/>
      <c r="M24" s="250"/>
      <c r="N24" s="250"/>
    </row>
    <row r="25" ht="24.0" customHeight="1">
      <c r="A25" s="250"/>
      <c r="B25" s="215"/>
      <c r="C25" s="250"/>
      <c r="D25" s="250"/>
      <c r="E25" s="250"/>
      <c r="F25" s="250"/>
      <c r="G25" s="250"/>
      <c r="H25" s="250"/>
      <c r="I25" s="250"/>
      <c r="J25" s="250"/>
      <c r="K25" s="250"/>
      <c r="L25" s="215"/>
      <c r="M25" s="250"/>
      <c r="N25" s="250"/>
    </row>
    <row r="26" ht="24.0" customHeight="1">
      <c r="A26" s="250"/>
      <c r="B26" s="215"/>
      <c r="C26" s="250"/>
      <c r="D26" s="250"/>
      <c r="E26" s="250"/>
      <c r="F26" s="250"/>
      <c r="G26" s="250"/>
      <c r="H26" s="250"/>
      <c r="I26" s="250"/>
      <c r="J26" s="250"/>
      <c r="K26" s="250"/>
      <c r="L26" s="215"/>
      <c r="M26" s="250"/>
      <c r="N26" s="250"/>
    </row>
    <row r="27">
      <c r="A27" s="250"/>
      <c r="B27" s="215"/>
      <c r="C27" s="250"/>
      <c r="D27" s="250"/>
      <c r="E27" s="250"/>
      <c r="F27" s="250"/>
      <c r="G27" s="250"/>
      <c r="H27" s="250"/>
      <c r="I27" s="250"/>
      <c r="J27" s="250"/>
      <c r="K27" s="250"/>
      <c r="L27" s="215"/>
      <c r="M27" s="250"/>
      <c r="N27" s="250"/>
    </row>
    <row r="28">
      <c r="A28" s="250"/>
      <c r="B28" s="215"/>
      <c r="C28" s="250"/>
      <c r="D28" s="250"/>
      <c r="E28" s="250"/>
      <c r="F28" s="250"/>
      <c r="G28" s="250"/>
      <c r="H28" s="250"/>
      <c r="I28" s="250"/>
      <c r="J28" s="250"/>
      <c r="K28" s="250"/>
      <c r="L28" s="250"/>
      <c r="M28" s="256"/>
      <c r="N28" s="256"/>
    </row>
    <row r="29">
      <c r="A29" s="250"/>
      <c r="B29" s="215"/>
      <c r="C29" s="250"/>
      <c r="D29" s="250"/>
      <c r="E29" s="250"/>
      <c r="F29" s="250"/>
      <c r="G29" s="250"/>
      <c r="H29" s="250"/>
      <c r="I29" s="250"/>
      <c r="J29" s="250"/>
      <c r="K29" s="250"/>
      <c r="L29" s="250"/>
      <c r="M29" s="250"/>
      <c r="N29" s="250"/>
    </row>
    <row r="30">
      <c r="A30" s="250"/>
      <c r="B30" s="215"/>
      <c r="C30" s="250"/>
      <c r="D30" s="250"/>
      <c r="E30" s="250"/>
      <c r="F30" s="250"/>
      <c r="G30" s="250"/>
      <c r="H30" s="250"/>
      <c r="I30" s="250"/>
      <c r="J30" s="250"/>
      <c r="K30" s="250"/>
      <c r="L30" s="250"/>
      <c r="M30" s="250"/>
      <c r="N30" s="250"/>
    </row>
    <row r="31">
      <c r="A31" s="1"/>
      <c r="B31" s="3"/>
      <c r="C31" s="1"/>
      <c r="D31" s="1"/>
      <c r="E31" s="1"/>
      <c r="F31" s="1"/>
      <c r="G31" s="1"/>
      <c r="H31" s="1"/>
      <c r="I31" s="1"/>
      <c r="J31" s="1"/>
      <c r="K31" s="1"/>
      <c r="L31" s="1"/>
      <c r="M31" s="1"/>
      <c r="N31" s="1"/>
    </row>
    <row r="32">
      <c r="A32" s="1"/>
      <c r="B32" s="3"/>
      <c r="C32" s="1"/>
      <c r="D32" s="1"/>
      <c r="E32" s="1"/>
      <c r="F32" s="1"/>
      <c r="G32" s="1"/>
      <c r="H32" s="1"/>
      <c r="I32" s="1"/>
      <c r="J32" s="1"/>
      <c r="K32" s="1"/>
      <c r="L32" s="1"/>
      <c r="M32" s="1"/>
      <c r="N32" s="1"/>
    </row>
    <row r="33">
      <c r="A33" s="1"/>
      <c r="B33" s="3"/>
      <c r="C33" s="1"/>
      <c r="D33" s="1"/>
      <c r="E33" s="1"/>
      <c r="F33" s="1"/>
      <c r="G33" s="1"/>
      <c r="H33" s="1"/>
      <c r="I33" s="1"/>
      <c r="J33" s="1"/>
      <c r="K33" s="1"/>
      <c r="L33" s="1"/>
      <c r="M33" s="1"/>
      <c r="N33" s="1"/>
    </row>
    <row r="34">
      <c r="A34" s="1"/>
      <c r="B34" s="3"/>
      <c r="C34" s="1"/>
      <c r="D34" s="1"/>
      <c r="E34" s="1"/>
      <c r="F34" s="1"/>
      <c r="G34" s="1"/>
      <c r="H34" s="1"/>
      <c r="I34" s="1"/>
      <c r="J34" s="1"/>
      <c r="K34" s="1"/>
      <c r="L34" s="1"/>
      <c r="M34" s="1"/>
      <c r="N34" s="1"/>
    </row>
    <row r="35">
      <c r="A35" s="1"/>
      <c r="B35" s="3"/>
      <c r="C35" s="1"/>
      <c r="D35" s="1"/>
      <c r="E35" s="1"/>
      <c r="F35" s="1"/>
      <c r="G35" s="1"/>
      <c r="H35" s="1"/>
      <c r="I35" s="1"/>
      <c r="J35" s="1"/>
      <c r="K35" s="1"/>
      <c r="L35" s="1"/>
      <c r="M35" s="1"/>
      <c r="N35" s="1"/>
    </row>
    <row r="36">
      <c r="A36" s="1"/>
      <c r="B36" s="3"/>
      <c r="C36" s="1"/>
      <c r="D36" s="1"/>
      <c r="E36" s="1"/>
      <c r="F36" s="1"/>
      <c r="G36" s="1"/>
      <c r="H36" s="1"/>
      <c r="I36" s="1"/>
      <c r="J36" s="1"/>
      <c r="K36" s="1"/>
      <c r="L36" s="1"/>
      <c r="M36" s="1"/>
      <c r="N36" s="1"/>
    </row>
    <row r="37">
      <c r="A37" s="1"/>
      <c r="B37" s="3"/>
      <c r="C37" s="1"/>
      <c r="D37" s="1"/>
      <c r="E37" s="1"/>
      <c r="F37" s="1"/>
      <c r="G37" s="1"/>
      <c r="H37" s="1"/>
      <c r="I37" s="1"/>
      <c r="J37" s="1"/>
      <c r="K37" s="1"/>
      <c r="L37" s="1"/>
      <c r="M37" s="1"/>
      <c r="N37" s="1"/>
    </row>
    <row r="38">
      <c r="A38" s="1"/>
      <c r="B38" s="3"/>
      <c r="C38" s="1"/>
      <c r="D38" s="1"/>
      <c r="E38" s="1"/>
      <c r="F38" s="1"/>
      <c r="G38" s="1"/>
      <c r="H38" s="1"/>
      <c r="I38" s="1"/>
      <c r="J38" s="1"/>
      <c r="K38" s="1"/>
      <c r="L38" s="1"/>
      <c r="M38" s="1"/>
      <c r="N38" s="1"/>
    </row>
    <row r="39">
      <c r="A39" s="1"/>
      <c r="B39" s="3"/>
      <c r="C39" s="1"/>
      <c r="D39" s="1"/>
      <c r="E39" s="1"/>
      <c r="F39" s="1"/>
      <c r="G39" s="1"/>
      <c r="H39" s="1"/>
      <c r="I39" s="1"/>
      <c r="J39" s="1"/>
      <c r="K39" s="1"/>
      <c r="L39" s="1"/>
      <c r="M39" s="1"/>
      <c r="N39" s="1"/>
    </row>
    <row r="40">
      <c r="A40" s="1"/>
      <c r="B40" s="3"/>
      <c r="C40" s="1"/>
      <c r="D40" s="1"/>
      <c r="E40" s="1"/>
      <c r="F40" s="1"/>
      <c r="G40" s="1"/>
      <c r="H40" s="1"/>
      <c r="I40" s="1"/>
      <c r="J40" s="1"/>
      <c r="K40" s="1"/>
      <c r="L40" s="1"/>
      <c r="M40" s="1"/>
      <c r="N40" s="1"/>
    </row>
    <row r="41">
      <c r="A41" s="1"/>
      <c r="B41" s="3"/>
      <c r="C41" s="1"/>
      <c r="D41" s="1"/>
      <c r="E41" s="1"/>
      <c r="F41" s="1"/>
      <c r="G41" s="1"/>
      <c r="H41" s="1"/>
      <c r="I41" s="1"/>
      <c r="J41" s="1"/>
      <c r="K41" s="1"/>
      <c r="L41" s="1"/>
      <c r="M41" s="1"/>
      <c r="N41" s="1"/>
    </row>
    <row r="42">
      <c r="A42" s="1"/>
      <c r="B42" s="3"/>
      <c r="C42" s="1"/>
      <c r="D42" s="1"/>
      <c r="E42" s="1"/>
      <c r="F42" s="1"/>
      <c r="G42" s="1"/>
      <c r="H42" s="1"/>
      <c r="I42" s="1"/>
      <c r="J42" s="1"/>
      <c r="K42" s="1"/>
      <c r="L42" s="1"/>
      <c r="M42" s="1"/>
      <c r="N42" s="1"/>
    </row>
    <row r="43">
      <c r="A43" s="1"/>
      <c r="B43" s="3"/>
      <c r="C43" s="1"/>
      <c r="D43" s="1"/>
      <c r="E43" s="1"/>
      <c r="F43" s="1"/>
      <c r="G43" s="1"/>
      <c r="H43" s="1"/>
      <c r="I43" s="1"/>
      <c r="J43" s="1"/>
      <c r="K43" s="1"/>
      <c r="L43" s="1"/>
      <c r="M43" s="1"/>
      <c r="N43" s="1"/>
    </row>
    <row r="44">
      <c r="A44" s="1"/>
      <c r="B44" s="3"/>
      <c r="C44" s="1"/>
      <c r="D44" s="1"/>
      <c r="E44" s="1"/>
      <c r="F44" s="1"/>
      <c r="G44" s="1"/>
      <c r="H44" s="1"/>
      <c r="I44" s="1"/>
      <c r="J44" s="1"/>
      <c r="K44" s="1"/>
      <c r="L44" s="1"/>
      <c r="M44" s="1"/>
      <c r="N44" s="1"/>
    </row>
    <row r="45">
      <c r="A45" s="1"/>
      <c r="B45" s="3"/>
      <c r="C45" s="1"/>
      <c r="D45" s="1"/>
      <c r="E45" s="1"/>
      <c r="F45" s="1"/>
      <c r="G45" s="1"/>
      <c r="H45" s="1"/>
      <c r="I45" s="1"/>
      <c r="J45" s="1"/>
      <c r="K45" s="1"/>
      <c r="L45" s="1"/>
      <c r="M45" s="1"/>
      <c r="N45" s="1"/>
    </row>
    <row r="46">
      <c r="A46" s="1"/>
      <c r="B46" s="3"/>
      <c r="C46" s="1"/>
      <c r="D46" s="1"/>
      <c r="E46" s="1"/>
      <c r="F46" s="1"/>
      <c r="G46" s="1"/>
      <c r="H46" s="1"/>
      <c r="I46" s="1"/>
      <c r="J46" s="1"/>
      <c r="K46" s="1"/>
      <c r="L46" s="1"/>
      <c r="M46" s="1"/>
      <c r="N46" s="1"/>
    </row>
    <row r="47">
      <c r="A47" s="1"/>
      <c r="B47" s="3"/>
      <c r="C47" s="1"/>
      <c r="D47" s="1"/>
      <c r="E47" s="1"/>
      <c r="F47" s="1"/>
      <c r="G47" s="1"/>
      <c r="H47" s="1"/>
      <c r="I47" s="1"/>
      <c r="J47" s="1"/>
      <c r="K47" s="1"/>
      <c r="L47" s="1"/>
      <c r="M47" s="1"/>
      <c r="N47" s="1"/>
    </row>
    <row r="48">
      <c r="A48" s="1"/>
      <c r="B48" s="3"/>
      <c r="C48" s="1"/>
      <c r="D48" s="1"/>
      <c r="E48" s="1"/>
      <c r="F48" s="1"/>
      <c r="G48" s="1"/>
      <c r="H48" s="1"/>
      <c r="I48" s="1"/>
      <c r="J48" s="1"/>
      <c r="K48" s="1"/>
      <c r="L48" s="1"/>
      <c r="M48" s="1"/>
      <c r="N48" s="1"/>
    </row>
    <row r="49">
      <c r="A49" s="1"/>
      <c r="B49" s="3"/>
      <c r="C49" s="1"/>
      <c r="D49" s="1"/>
      <c r="E49" s="1"/>
      <c r="F49" s="1"/>
      <c r="G49" s="1"/>
      <c r="H49" s="1"/>
      <c r="I49" s="1"/>
      <c r="J49" s="1"/>
      <c r="K49" s="1"/>
      <c r="L49" s="1"/>
      <c r="M49" s="1"/>
      <c r="N49" s="1"/>
    </row>
    <row r="50">
      <c r="A50" s="1"/>
      <c r="B50" s="3"/>
      <c r="C50" s="1"/>
      <c r="D50" s="1"/>
      <c r="E50" s="1"/>
      <c r="F50" s="1"/>
      <c r="G50" s="1"/>
      <c r="H50" s="1"/>
      <c r="I50" s="1"/>
      <c r="J50" s="1"/>
      <c r="K50" s="1"/>
      <c r="L50" s="1"/>
      <c r="M50" s="1"/>
      <c r="N50" s="1"/>
    </row>
    <row r="51">
      <c r="A51" s="1"/>
      <c r="B51" s="3"/>
      <c r="C51" s="1"/>
      <c r="D51" s="1"/>
      <c r="E51" s="1"/>
      <c r="F51" s="1"/>
      <c r="G51" s="1"/>
      <c r="H51" s="1"/>
      <c r="I51" s="1"/>
      <c r="J51" s="1"/>
      <c r="K51" s="1"/>
      <c r="L51" s="1"/>
      <c r="M51" s="1"/>
      <c r="N51" s="1"/>
    </row>
    <row r="52">
      <c r="A52" s="1"/>
      <c r="B52" s="3"/>
      <c r="C52" s="1"/>
      <c r="D52" s="1"/>
      <c r="E52" s="1"/>
      <c r="F52" s="1"/>
      <c r="G52" s="1"/>
      <c r="H52" s="1"/>
      <c r="I52" s="1"/>
      <c r="J52" s="1"/>
      <c r="K52" s="1"/>
      <c r="L52" s="1"/>
      <c r="M52" s="1"/>
      <c r="N52" s="1"/>
    </row>
    <row r="53">
      <c r="A53" s="1"/>
      <c r="B53" s="3"/>
      <c r="C53" s="1"/>
      <c r="D53" s="1"/>
      <c r="E53" s="1"/>
      <c r="F53" s="1"/>
      <c r="G53" s="1"/>
      <c r="H53" s="1"/>
      <c r="I53" s="1"/>
      <c r="J53" s="1"/>
      <c r="K53" s="1"/>
      <c r="L53" s="1"/>
      <c r="M53" s="1"/>
      <c r="N53" s="1"/>
    </row>
    <row r="54">
      <c r="A54" s="1"/>
      <c r="B54" s="3"/>
      <c r="C54" s="1"/>
      <c r="D54" s="1"/>
      <c r="E54" s="1"/>
      <c r="F54" s="1"/>
      <c r="G54" s="1"/>
      <c r="H54" s="1"/>
      <c r="I54" s="1"/>
      <c r="J54" s="1"/>
      <c r="K54" s="1"/>
      <c r="L54" s="1"/>
      <c r="M54" s="1"/>
      <c r="N54" s="1"/>
    </row>
    <row r="55">
      <c r="A55" s="1"/>
      <c r="B55" s="3"/>
      <c r="C55" s="1"/>
      <c r="D55" s="1"/>
      <c r="E55" s="1"/>
      <c r="F55" s="1"/>
      <c r="G55" s="1"/>
      <c r="H55" s="1"/>
      <c r="I55" s="1"/>
      <c r="J55" s="1"/>
      <c r="K55" s="1"/>
      <c r="L55" s="1"/>
      <c r="M55" s="1"/>
      <c r="N55" s="1"/>
    </row>
    <row r="56">
      <c r="A56" s="1"/>
      <c r="B56" s="3"/>
      <c r="C56" s="1"/>
      <c r="D56" s="1"/>
      <c r="E56" s="1"/>
      <c r="F56" s="1"/>
      <c r="G56" s="1"/>
      <c r="H56" s="1"/>
      <c r="I56" s="1"/>
      <c r="J56" s="1"/>
      <c r="K56" s="1"/>
      <c r="L56" s="1"/>
      <c r="M56" s="1"/>
      <c r="N56" s="1"/>
    </row>
    <row r="57">
      <c r="A57" s="1"/>
      <c r="B57" s="3"/>
      <c r="C57" s="1"/>
      <c r="D57" s="1"/>
      <c r="E57" s="1"/>
      <c r="F57" s="1"/>
      <c r="G57" s="1"/>
      <c r="H57" s="1"/>
      <c r="I57" s="1"/>
      <c r="J57" s="1"/>
      <c r="K57" s="1"/>
      <c r="L57" s="1"/>
      <c r="M57" s="1"/>
      <c r="N57" s="1"/>
    </row>
    <row r="58">
      <c r="A58" s="1"/>
      <c r="B58" s="3"/>
      <c r="C58" s="1"/>
      <c r="D58" s="1"/>
      <c r="E58" s="1"/>
      <c r="F58" s="1"/>
      <c r="G58" s="1"/>
      <c r="H58" s="1"/>
      <c r="I58" s="1"/>
      <c r="J58" s="1"/>
      <c r="K58" s="1"/>
      <c r="L58" s="1"/>
      <c r="M58" s="1"/>
      <c r="N58" s="1"/>
    </row>
    <row r="59">
      <c r="A59" s="1"/>
      <c r="B59" s="3"/>
      <c r="C59" s="1"/>
      <c r="D59" s="1"/>
      <c r="E59" s="1"/>
      <c r="F59" s="1"/>
      <c r="G59" s="1"/>
      <c r="H59" s="1"/>
      <c r="I59" s="1"/>
      <c r="J59" s="1"/>
      <c r="K59" s="1"/>
      <c r="L59" s="1"/>
      <c r="M59" s="1"/>
      <c r="N59" s="1"/>
    </row>
    <row r="60">
      <c r="A60" s="1"/>
      <c r="B60" s="3"/>
      <c r="C60" s="1"/>
      <c r="D60" s="1"/>
      <c r="E60" s="1"/>
      <c r="F60" s="1"/>
      <c r="G60" s="1"/>
      <c r="H60" s="1"/>
      <c r="I60" s="1"/>
      <c r="J60" s="1"/>
      <c r="K60" s="1"/>
      <c r="L60" s="1"/>
      <c r="M60" s="1"/>
      <c r="N60" s="1"/>
    </row>
    <row r="61">
      <c r="A61" s="1"/>
      <c r="B61" s="3"/>
      <c r="C61" s="1"/>
      <c r="D61" s="1"/>
      <c r="E61" s="1"/>
      <c r="F61" s="1"/>
      <c r="G61" s="1"/>
      <c r="H61" s="1"/>
      <c r="I61" s="1"/>
      <c r="J61" s="1"/>
      <c r="K61" s="1"/>
      <c r="L61" s="1"/>
      <c r="M61" s="1"/>
      <c r="N61" s="1"/>
    </row>
    <row r="62">
      <c r="A62" s="1"/>
      <c r="B62" s="3"/>
      <c r="C62" s="1"/>
      <c r="D62" s="1"/>
      <c r="E62" s="1"/>
      <c r="F62" s="1"/>
      <c r="G62" s="1"/>
      <c r="H62" s="1"/>
      <c r="I62" s="1"/>
      <c r="J62" s="1"/>
      <c r="K62" s="1"/>
      <c r="L62" s="1"/>
      <c r="M62" s="1"/>
      <c r="N62" s="1"/>
    </row>
    <row r="63">
      <c r="A63" s="1"/>
      <c r="B63" s="3"/>
      <c r="C63" s="1"/>
      <c r="D63" s="1"/>
      <c r="E63" s="1"/>
      <c r="F63" s="1"/>
      <c r="G63" s="1"/>
      <c r="H63" s="1"/>
      <c r="I63" s="1"/>
      <c r="J63" s="1"/>
      <c r="K63" s="1"/>
      <c r="L63" s="1"/>
      <c r="M63" s="1"/>
      <c r="N63" s="1"/>
    </row>
    <row r="64">
      <c r="A64" s="1"/>
      <c r="B64" s="3"/>
      <c r="C64" s="1"/>
      <c r="D64" s="1"/>
      <c r="E64" s="1"/>
      <c r="F64" s="1"/>
      <c r="G64" s="1"/>
      <c r="H64" s="1"/>
      <c r="I64" s="1"/>
      <c r="J64" s="1"/>
      <c r="K64" s="1"/>
      <c r="L64" s="1"/>
      <c r="M64" s="1"/>
      <c r="N64" s="1"/>
    </row>
    <row r="65">
      <c r="A65" s="1"/>
      <c r="B65" s="3"/>
      <c r="C65" s="1"/>
      <c r="D65" s="1"/>
      <c r="E65" s="1"/>
      <c r="F65" s="1"/>
      <c r="G65" s="1"/>
      <c r="H65" s="1"/>
      <c r="I65" s="1"/>
      <c r="J65" s="1"/>
      <c r="K65" s="1"/>
      <c r="L65" s="1"/>
      <c r="M65" s="1"/>
      <c r="N65" s="1"/>
    </row>
    <row r="66">
      <c r="A66" s="1"/>
      <c r="B66" s="3"/>
      <c r="C66" s="1"/>
      <c r="D66" s="1"/>
      <c r="E66" s="1"/>
      <c r="F66" s="1"/>
      <c r="G66" s="1"/>
      <c r="H66" s="1"/>
      <c r="I66" s="1"/>
      <c r="J66" s="1"/>
      <c r="K66" s="1"/>
      <c r="L66" s="1"/>
      <c r="M66" s="1"/>
      <c r="N66" s="1"/>
    </row>
    <row r="67">
      <c r="A67" s="1"/>
      <c r="B67" s="3"/>
      <c r="C67" s="1"/>
      <c r="D67" s="1"/>
      <c r="E67" s="1"/>
      <c r="F67" s="1"/>
      <c r="G67" s="1"/>
      <c r="H67" s="1"/>
      <c r="I67" s="1"/>
      <c r="J67" s="1"/>
      <c r="K67" s="1"/>
      <c r="L67" s="1"/>
      <c r="M67" s="1"/>
      <c r="N67" s="1"/>
    </row>
    <row r="68">
      <c r="A68" s="1"/>
      <c r="B68" s="3"/>
      <c r="C68" s="1"/>
      <c r="D68" s="1"/>
      <c r="E68" s="1"/>
      <c r="F68" s="1"/>
      <c r="G68" s="1"/>
      <c r="H68" s="1"/>
      <c r="I68" s="1"/>
      <c r="J68" s="1"/>
      <c r="K68" s="1"/>
      <c r="L68" s="1"/>
      <c r="M68" s="1"/>
      <c r="N68" s="1"/>
    </row>
    <row r="69">
      <c r="A69" s="1"/>
      <c r="B69" s="3"/>
      <c r="C69" s="1"/>
      <c r="D69" s="1"/>
      <c r="E69" s="1"/>
      <c r="F69" s="1"/>
      <c r="G69" s="1"/>
      <c r="H69" s="1"/>
      <c r="I69" s="1"/>
      <c r="J69" s="1"/>
      <c r="K69" s="1"/>
      <c r="L69" s="1"/>
      <c r="M69" s="1"/>
      <c r="N69" s="1"/>
    </row>
  </sheetData>
  <mergeCells count="11">
    <mergeCell ref="I19:J19"/>
    <mergeCell ref="I20:J20"/>
    <mergeCell ref="I21:J21"/>
    <mergeCell ref="I22:J22"/>
    <mergeCell ref="D5:K8"/>
    <mergeCell ref="D10:F10"/>
    <mergeCell ref="D11:J11"/>
    <mergeCell ref="E13:J13"/>
    <mergeCell ref="D14:K14"/>
    <mergeCell ref="E15:J15"/>
    <mergeCell ref="I18:J18"/>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2.63" defaultRowHeight="15.75"/>
  <cols>
    <col customWidth="1" min="1" max="2" width="4.88"/>
    <col customWidth="1" min="3" max="3" width="24.5"/>
    <col customWidth="1" min="4" max="4" width="10.25"/>
    <col customWidth="1" min="5" max="5" width="9.75"/>
    <col customWidth="1" min="6" max="7" width="10.63"/>
    <col customWidth="1" min="8" max="11" width="7.63"/>
    <col customWidth="1" min="12" max="12" width="5.25"/>
    <col customWidth="1" min="13" max="27" width="7.63"/>
  </cols>
  <sheetData>
    <row r="1" ht="14.25" customHeight="1">
      <c r="A1" s="257"/>
      <c r="B1" s="258"/>
      <c r="C1" s="259"/>
      <c r="D1" s="259"/>
      <c r="E1" s="259"/>
      <c r="F1" s="259"/>
      <c r="G1" s="260"/>
      <c r="H1" s="260"/>
      <c r="I1" s="260"/>
      <c r="J1" s="260"/>
      <c r="K1" s="260"/>
      <c r="L1" s="260"/>
      <c r="M1" s="260"/>
      <c r="N1" s="260"/>
      <c r="O1" s="260"/>
      <c r="P1" s="260"/>
      <c r="Q1" s="260"/>
      <c r="R1" s="260"/>
      <c r="S1" s="260"/>
      <c r="T1" s="260"/>
      <c r="U1" s="260"/>
      <c r="V1" s="260"/>
      <c r="W1" s="260"/>
      <c r="X1" s="260"/>
      <c r="Y1" s="260"/>
      <c r="Z1" s="260"/>
      <c r="AA1" s="260"/>
    </row>
    <row r="2" ht="32.25" customHeight="1">
      <c r="A2" s="260"/>
      <c r="B2" s="261"/>
      <c r="C2" s="262"/>
      <c r="D2" s="263"/>
      <c r="E2" s="263"/>
      <c r="F2" s="263"/>
      <c r="G2" s="263"/>
      <c r="H2" s="263"/>
      <c r="I2" s="263"/>
      <c r="J2" s="263"/>
      <c r="K2" s="264"/>
      <c r="L2" s="265"/>
      <c r="M2" s="260"/>
      <c r="N2" s="260"/>
      <c r="O2" s="260"/>
      <c r="P2" s="260"/>
      <c r="Q2" s="260"/>
      <c r="R2" s="260"/>
      <c r="S2" s="260"/>
      <c r="T2" s="260"/>
      <c r="U2" s="260"/>
      <c r="V2" s="260"/>
      <c r="W2" s="260"/>
      <c r="X2" s="260"/>
      <c r="Y2" s="260"/>
      <c r="Z2" s="260"/>
      <c r="AA2" s="260"/>
    </row>
    <row r="3" ht="36.75" customHeight="1">
      <c r="A3" s="260"/>
      <c r="B3" s="266"/>
      <c r="C3" s="267" t="s">
        <v>102</v>
      </c>
      <c r="D3" s="35"/>
      <c r="E3" s="35"/>
      <c r="F3" s="35"/>
      <c r="G3" s="36"/>
      <c r="H3" s="268"/>
      <c r="I3" s="268"/>
      <c r="J3" s="268"/>
      <c r="K3" s="269"/>
      <c r="L3" s="214"/>
      <c r="M3" s="260"/>
      <c r="N3" s="260"/>
      <c r="O3" s="260"/>
      <c r="P3" s="260"/>
      <c r="Q3" s="260"/>
      <c r="R3" s="260"/>
      <c r="S3" s="260"/>
      <c r="T3" s="260"/>
      <c r="U3" s="260"/>
      <c r="V3" s="260"/>
      <c r="W3" s="260"/>
      <c r="X3" s="260"/>
      <c r="Y3" s="260"/>
      <c r="Z3" s="260"/>
      <c r="AA3" s="260"/>
    </row>
    <row r="4" ht="14.25" customHeight="1">
      <c r="A4" s="270"/>
      <c r="B4" s="271"/>
      <c r="C4" s="217"/>
      <c r="D4" s="217"/>
      <c r="E4" s="217"/>
      <c r="F4" s="217"/>
      <c r="G4" s="217"/>
      <c r="H4" s="217"/>
      <c r="I4" s="217"/>
      <c r="J4" s="217"/>
      <c r="K4" s="217"/>
      <c r="L4" s="218"/>
      <c r="M4" s="270"/>
      <c r="N4" s="270"/>
      <c r="O4" s="270"/>
      <c r="P4" s="260"/>
      <c r="Q4" s="260"/>
      <c r="R4" s="260"/>
      <c r="S4" s="260"/>
      <c r="T4" s="260"/>
      <c r="U4" s="260"/>
      <c r="V4" s="260"/>
      <c r="W4" s="260"/>
      <c r="X4" s="260"/>
      <c r="Y4" s="260"/>
      <c r="Z4" s="260"/>
      <c r="AA4" s="260"/>
    </row>
    <row r="5" ht="16.5" customHeight="1">
      <c r="A5" s="270"/>
      <c r="B5" s="271"/>
      <c r="C5" s="272" t="s">
        <v>76</v>
      </c>
      <c r="D5" s="217"/>
      <c r="E5" s="217"/>
      <c r="F5" s="217"/>
      <c r="G5" s="217"/>
      <c r="H5" s="217"/>
      <c r="I5" s="217"/>
      <c r="J5" s="217"/>
      <c r="K5" s="217"/>
      <c r="L5" s="218"/>
      <c r="M5" s="270"/>
      <c r="N5" s="270"/>
      <c r="O5" s="270"/>
      <c r="P5" s="260"/>
      <c r="Q5" s="260"/>
      <c r="R5" s="260"/>
      <c r="S5" s="260"/>
      <c r="T5" s="260"/>
      <c r="U5" s="260"/>
      <c r="V5" s="260"/>
      <c r="W5" s="260"/>
      <c r="X5" s="260"/>
      <c r="Y5" s="260"/>
      <c r="Z5" s="260"/>
      <c r="AA5" s="260"/>
    </row>
    <row r="6" ht="16.5" customHeight="1">
      <c r="A6" s="270"/>
      <c r="B6" s="271"/>
      <c r="C6" s="273" t="s">
        <v>77</v>
      </c>
      <c r="D6" s="217"/>
      <c r="E6" s="217"/>
      <c r="F6" s="217"/>
      <c r="G6" s="217"/>
      <c r="H6" s="217"/>
      <c r="I6" s="217"/>
      <c r="J6" s="217"/>
      <c r="K6" s="217"/>
      <c r="L6" s="218"/>
      <c r="M6" s="270"/>
      <c r="N6" s="270"/>
      <c r="O6" s="270"/>
      <c r="P6" s="260"/>
      <c r="Q6" s="260"/>
      <c r="R6" s="260"/>
      <c r="S6" s="260"/>
      <c r="T6" s="260"/>
      <c r="U6" s="260"/>
      <c r="V6" s="260"/>
      <c r="W6" s="260"/>
      <c r="X6" s="260"/>
      <c r="Y6" s="260"/>
      <c r="Z6" s="260"/>
      <c r="AA6" s="260"/>
    </row>
    <row r="7" ht="16.5" customHeight="1">
      <c r="A7" s="270"/>
      <c r="B7" s="271"/>
      <c r="C7" s="217"/>
      <c r="D7" s="217"/>
      <c r="E7" s="217"/>
      <c r="F7" s="217"/>
      <c r="G7" s="217"/>
      <c r="H7" s="217"/>
      <c r="I7" s="217"/>
      <c r="J7" s="217"/>
      <c r="K7" s="217"/>
      <c r="L7" s="218"/>
      <c r="M7" s="270"/>
      <c r="N7" s="270"/>
      <c r="O7" s="270"/>
      <c r="P7" s="260"/>
      <c r="Q7" s="260"/>
      <c r="R7" s="260"/>
      <c r="S7" s="260"/>
      <c r="T7" s="260"/>
      <c r="U7" s="260"/>
      <c r="V7" s="260"/>
      <c r="W7" s="260"/>
      <c r="X7" s="260"/>
      <c r="Y7" s="260"/>
      <c r="Z7" s="260"/>
      <c r="AA7" s="260"/>
    </row>
    <row r="8" ht="21.0" customHeight="1">
      <c r="A8" s="274"/>
      <c r="B8" s="275"/>
      <c r="C8" s="276"/>
      <c r="D8" s="277" t="s">
        <v>78</v>
      </c>
      <c r="E8" s="277" t="s">
        <v>79</v>
      </c>
      <c r="F8" s="277" t="s">
        <v>80</v>
      </c>
      <c r="G8" s="278"/>
      <c r="H8" s="226"/>
      <c r="I8" s="226"/>
      <c r="J8" s="226"/>
      <c r="K8" s="226"/>
      <c r="L8" s="227"/>
      <c r="M8" s="274"/>
      <c r="N8" s="274"/>
      <c r="O8" s="274"/>
      <c r="P8" s="279"/>
      <c r="Q8" s="279"/>
      <c r="R8" s="279"/>
      <c r="S8" s="279"/>
      <c r="T8" s="279"/>
      <c r="U8" s="279"/>
      <c r="V8" s="279"/>
      <c r="W8" s="279"/>
      <c r="X8" s="279"/>
      <c r="Y8" s="279"/>
      <c r="Z8" s="279"/>
      <c r="AA8" s="279"/>
    </row>
    <row r="9" ht="21.0" customHeight="1">
      <c r="A9" s="274"/>
      <c r="B9" s="275"/>
      <c r="C9" s="233" t="s">
        <v>103</v>
      </c>
      <c r="D9" s="280">
        <v>1000000.0</v>
      </c>
      <c r="E9" s="281">
        <f t="shared" ref="E9:E14" si="1">IF(G9&lt;=0, -G9, 0)</f>
        <v>0</v>
      </c>
      <c r="F9" s="281">
        <f t="shared" ref="F9:F14" si="2">IF(G9&gt;0, G9,0)</f>
        <v>0</v>
      </c>
      <c r="G9" s="282">
        <v>0.0</v>
      </c>
      <c r="H9" s="226"/>
      <c r="I9" s="226"/>
      <c r="J9" s="237"/>
      <c r="K9" s="226"/>
      <c r="L9" s="227"/>
      <c r="M9" s="274"/>
      <c r="N9" s="274"/>
      <c r="O9" s="274"/>
      <c r="P9" s="279"/>
      <c r="Q9" s="279"/>
      <c r="R9" s="279"/>
      <c r="S9" s="279"/>
      <c r="T9" s="279"/>
      <c r="U9" s="279"/>
      <c r="V9" s="279"/>
      <c r="W9" s="279"/>
      <c r="X9" s="279"/>
      <c r="Y9" s="279"/>
      <c r="Z9" s="279"/>
      <c r="AA9" s="279"/>
    </row>
    <row r="10" ht="21.0" customHeight="1">
      <c r="A10" s="274"/>
      <c r="B10" s="275"/>
      <c r="C10" s="283" t="s">
        <v>104</v>
      </c>
      <c r="D10" s="284">
        <f t="shared" ref="D10:D15" si="3">D9+F9-E10</f>
        <v>500000</v>
      </c>
      <c r="E10" s="284">
        <f t="shared" si="1"/>
        <v>500000</v>
      </c>
      <c r="F10" s="284">
        <f t="shared" si="2"/>
        <v>0</v>
      </c>
      <c r="G10" s="285">
        <v>-500000.0</v>
      </c>
      <c r="H10" s="226"/>
      <c r="I10" s="226"/>
      <c r="J10" s="226"/>
      <c r="K10" s="226"/>
      <c r="L10" s="227"/>
      <c r="M10" s="274"/>
      <c r="N10" s="274"/>
      <c r="O10" s="274"/>
      <c r="P10" s="279"/>
      <c r="Q10" s="279"/>
      <c r="R10" s="279"/>
      <c r="S10" s="279"/>
      <c r="T10" s="279"/>
      <c r="U10" s="279"/>
      <c r="V10" s="279"/>
      <c r="W10" s="279"/>
      <c r="X10" s="279"/>
      <c r="Y10" s="279"/>
      <c r="Z10" s="279"/>
      <c r="AA10" s="279"/>
    </row>
    <row r="11" ht="21.0" customHeight="1">
      <c r="A11" s="274"/>
      <c r="B11" s="275"/>
      <c r="C11" s="283" t="s">
        <v>105</v>
      </c>
      <c r="D11" s="284">
        <f t="shared" si="3"/>
        <v>-250000</v>
      </c>
      <c r="E11" s="284">
        <f t="shared" si="1"/>
        <v>750000</v>
      </c>
      <c r="F11" s="284">
        <f t="shared" si="2"/>
        <v>0</v>
      </c>
      <c r="G11" s="285">
        <v>-750000.0</v>
      </c>
      <c r="H11" s="226"/>
      <c r="I11" s="226"/>
      <c r="J11" s="226"/>
      <c r="K11" s="226"/>
      <c r="L11" s="227"/>
      <c r="M11" s="274"/>
      <c r="N11" s="274"/>
      <c r="O11" s="274"/>
      <c r="P11" s="279"/>
      <c r="Q11" s="279"/>
      <c r="R11" s="279"/>
      <c r="S11" s="279"/>
      <c r="T11" s="279"/>
      <c r="U11" s="279"/>
      <c r="V11" s="279"/>
      <c r="W11" s="279"/>
      <c r="X11" s="279"/>
      <c r="Y11" s="279"/>
      <c r="Z11" s="279"/>
      <c r="AA11" s="279"/>
    </row>
    <row r="12" ht="21.0" customHeight="1">
      <c r="A12" s="274"/>
      <c r="B12" s="275"/>
      <c r="C12" s="233" t="s">
        <v>106</v>
      </c>
      <c r="D12" s="281">
        <f t="shared" si="3"/>
        <v>-250000</v>
      </c>
      <c r="E12" s="281">
        <f t="shared" si="1"/>
        <v>0</v>
      </c>
      <c r="F12" s="281">
        <f t="shared" si="2"/>
        <v>0</v>
      </c>
      <c r="G12" s="282">
        <v>0.0</v>
      </c>
      <c r="H12" s="226"/>
      <c r="I12" s="226"/>
      <c r="J12" s="226"/>
      <c r="K12" s="226"/>
      <c r="L12" s="227"/>
      <c r="M12" s="274"/>
      <c r="N12" s="274"/>
      <c r="O12" s="274"/>
      <c r="P12" s="286"/>
      <c r="Q12" s="279"/>
      <c r="R12" s="279"/>
      <c r="S12" s="279"/>
      <c r="T12" s="279"/>
      <c r="U12" s="279"/>
      <c r="V12" s="279"/>
      <c r="W12" s="279"/>
      <c r="X12" s="279"/>
      <c r="Y12" s="279"/>
      <c r="Z12" s="279"/>
      <c r="AA12" s="279"/>
    </row>
    <row r="13" ht="21.0" customHeight="1">
      <c r="A13" s="274"/>
      <c r="B13" s="275"/>
      <c r="C13" s="283" t="s">
        <v>107</v>
      </c>
      <c r="D13" s="284">
        <f t="shared" si="3"/>
        <v>-500000</v>
      </c>
      <c r="E13" s="284">
        <f t="shared" si="1"/>
        <v>250000</v>
      </c>
      <c r="F13" s="284">
        <f t="shared" si="2"/>
        <v>0</v>
      </c>
      <c r="G13" s="285">
        <v>-250000.0</v>
      </c>
      <c r="H13" s="226"/>
      <c r="I13" s="226"/>
      <c r="J13" s="226"/>
      <c r="K13" s="226"/>
      <c r="L13" s="227"/>
      <c r="M13" s="274"/>
      <c r="N13" s="274"/>
      <c r="O13" s="274"/>
      <c r="P13" s="279"/>
      <c r="Q13" s="279"/>
      <c r="R13" s="279"/>
      <c r="S13" s="279"/>
      <c r="T13" s="279"/>
      <c r="U13" s="279"/>
      <c r="V13" s="279"/>
      <c r="W13" s="279"/>
      <c r="X13" s="279"/>
      <c r="Y13" s="279"/>
      <c r="Z13" s="279"/>
      <c r="AA13" s="279"/>
    </row>
    <row r="14" ht="21.0" customHeight="1">
      <c r="A14" s="274"/>
      <c r="B14" s="275"/>
      <c r="C14" s="283" t="s">
        <v>108</v>
      </c>
      <c r="D14" s="284">
        <f t="shared" si="3"/>
        <v>-1250000</v>
      </c>
      <c r="E14" s="284">
        <f t="shared" si="1"/>
        <v>750000</v>
      </c>
      <c r="F14" s="284">
        <f t="shared" si="2"/>
        <v>0</v>
      </c>
      <c r="G14" s="285">
        <v>-750000.0</v>
      </c>
      <c r="H14" s="226"/>
      <c r="I14" s="226"/>
      <c r="J14" s="226"/>
      <c r="K14" s="226"/>
      <c r="L14" s="227"/>
      <c r="M14" s="274"/>
      <c r="N14" s="274"/>
      <c r="O14" s="274"/>
      <c r="P14" s="279"/>
      <c r="Q14" s="279"/>
      <c r="R14" s="279"/>
      <c r="S14" s="279"/>
      <c r="T14" s="279"/>
      <c r="U14" s="279"/>
      <c r="V14" s="279"/>
      <c r="W14" s="279"/>
      <c r="X14" s="279"/>
      <c r="Y14" s="279"/>
      <c r="Z14" s="279"/>
      <c r="AA14" s="279"/>
    </row>
    <row r="15" ht="21.0" customHeight="1">
      <c r="A15" s="274"/>
      <c r="B15" s="275"/>
      <c r="C15" s="242" t="s">
        <v>109</v>
      </c>
      <c r="D15" s="287">
        <f t="shared" si="3"/>
        <v>-1250000</v>
      </c>
      <c r="E15" s="288"/>
      <c r="F15" s="288"/>
      <c r="G15" s="289"/>
      <c r="H15" s="226"/>
      <c r="I15" s="226"/>
      <c r="J15" s="226"/>
      <c r="K15" s="226"/>
      <c r="L15" s="227"/>
      <c r="M15" s="274"/>
      <c r="N15" s="274"/>
      <c r="O15" s="274"/>
      <c r="P15" s="279"/>
      <c r="Q15" s="279"/>
      <c r="R15" s="279"/>
      <c r="S15" s="279"/>
      <c r="T15" s="279"/>
      <c r="U15" s="279"/>
      <c r="V15" s="279"/>
      <c r="W15" s="279"/>
      <c r="X15" s="279"/>
      <c r="Y15" s="279"/>
      <c r="Z15" s="279"/>
      <c r="AA15" s="279"/>
    </row>
    <row r="16" ht="14.25" customHeight="1">
      <c r="A16" s="270"/>
      <c r="B16" s="271"/>
      <c r="C16" s="217"/>
      <c r="D16" s="217"/>
      <c r="E16" s="217"/>
      <c r="F16" s="217"/>
      <c r="G16" s="217"/>
      <c r="H16" s="217"/>
      <c r="I16" s="217"/>
      <c r="J16" s="217"/>
      <c r="K16" s="217"/>
      <c r="L16" s="218"/>
      <c r="M16" s="270"/>
      <c r="N16" s="270"/>
      <c r="O16" s="270"/>
      <c r="P16" s="260"/>
      <c r="Q16" s="260"/>
      <c r="R16" s="260"/>
      <c r="S16" s="260"/>
      <c r="T16" s="260"/>
      <c r="U16" s="260"/>
      <c r="V16" s="260"/>
      <c r="W16" s="260"/>
      <c r="X16" s="260"/>
      <c r="Y16" s="260"/>
      <c r="Z16" s="260"/>
      <c r="AA16" s="260"/>
    </row>
    <row r="17" ht="14.25" customHeight="1">
      <c r="A17" s="270"/>
      <c r="B17" s="271"/>
      <c r="C17" s="217"/>
      <c r="D17" s="217"/>
      <c r="E17" s="217"/>
      <c r="F17" s="217"/>
      <c r="G17" s="217"/>
      <c r="H17" s="217"/>
      <c r="I17" s="217"/>
      <c r="J17" s="217"/>
      <c r="K17" s="217"/>
      <c r="L17" s="218"/>
      <c r="M17" s="270"/>
      <c r="N17" s="270"/>
      <c r="O17" s="270"/>
      <c r="P17" s="260"/>
      <c r="Q17" s="260"/>
      <c r="R17" s="260"/>
      <c r="S17" s="260"/>
      <c r="T17" s="260"/>
      <c r="U17" s="260"/>
      <c r="V17" s="260"/>
      <c r="W17" s="260"/>
      <c r="X17" s="260"/>
      <c r="Y17" s="260"/>
      <c r="Z17" s="260"/>
      <c r="AA17" s="260"/>
    </row>
    <row r="18" ht="14.25" customHeight="1">
      <c r="A18" s="270"/>
      <c r="B18" s="271"/>
      <c r="C18" s="217"/>
      <c r="D18" s="217"/>
      <c r="E18" s="217"/>
      <c r="F18" s="217"/>
      <c r="G18" s="217"/>
      <c r="H18" s="217"/>
      <c r="I18" s="217"/>
      <c r="J18" s="217"/>
      <c r="K18" s="217"/>
      <c r="L18" s="218"/>
      <c r="M18" s="270"/>
      <c r="N18" s="270"/>
      <c r="O18" s="270"/>
      <c r="P18" s="260"/>
      <c r="Q18" s="260"/>
      <c r="R18" s="260"/>
      <c r="S18" s="260"/>
      <c r="T18" s="260"/>
      <c r="U18" s="260"/>
      <c r="V18" s="260"/>
      <c r="W18" s="260"/>
      <c r="X18" s="260"/>
      <c r="Y18" s="260"/>
      <c r="Z18" s="260"/>
      <c r="AA18" s="260"/>
    </row>
    <row r="19" ht="14.25" customHeight="1">
      <c r="A19" s="270"/>
      <c r="B19" s="271"/>
      <c r="C19" s="217"/>
      <c r="D19" s="217"/>
      <c r="E19" s="217"/>
      <c r="F19" s="217"/>
      <c r="G19" s="217"/>
      <c r="H19" s="217"/>
      <c r="I19" s="217"/>
      <c r="J19" s="217"/>
      <c r="K19" s="217"/>
      <c r="L19" s="218"/>
      <c r="M19" s="270"/>
      <c r="N19" s="270"/>
      <c r="O19" s="270"/>
      <c r="P19" s="260"/>
      <c r="Q19" s="260"/>
      <c r="R19" s="260"/>
      <c r="S19" s="260"/>
      <c r="T19" s="260"/>
      <c r="U19" s="260"/>
      <c r="V19" s="260"/>
      <c r="W19" s="260"/>
      <c r="X19" s="260"/>
      <c r="Y19" s="260"/>
      <c r="Z19" s="260"/>
      <c r="AA19" s="260"/>
    </row>
    <row r="20" ht="14.25" customHeight="1">
      <c r="A20" s="270"/>
      <c r="B20" s="271"/>
      <c r="C20" s="217"/>
      <c r="D20" s="217"/>
      <c r="E20" s="217"/>
      <c r="F20" s="217"/>
      <c r="G20" s="217"/>
      <c r="H20" s="217"/>
      <c r="I20" s="217"/>
      <c r="J20" s="217"/>
      <c r="K20" s="217"/>
      <c r="L20" s="218"/>
      <c r="M20" s="270"/>
      <c r="N20" s="270"/>
      <c r="O20" s="270"/>
      <c r="P20" s="260"/>
      <c r="Q20" s="260"/>
      <c r="R20" s="260"/>
      <c r="S20" s="260"/>
      <c r="T20" s="260"/>
      <c r="U20" s="260"/>
      <c r="V20" s="260"/>
      <c r="W20" s="260"/>
      <c r="X20" s="260"/>
      <c r="Y20" s="260"/>
      <c r="Z20" s="260"/>
      <c r="AA20" s="260"/>
    </row>
    <row r="21" ht="14.25" customHeight="1">
      <c r="A21" s="270"/>
      <c r="B21" s="271"/>
      <c r="C21" s="217"/>
      <c r="D21" s="217"/>
      <c r="E21" s="217"/>
      <c r="F21" s="217"/>
      <c r="G21" s="217"/>
      <c r="H21" s="217"/>
      <c r="I21" s="217"/>
      <c r="J21" s="217"/>
      <c r="K21" s="217"/>
      <c r="L21" s="218"/>
      <c r="M21" s="270"/>
      <c r="N21" s="270"/>
      <c r="O21" s="270"/>
      <c r="P21" s="260"/>
      <c r="Q21" s="260"/>
      <c r="R21" s="260"/>
      <c r="S21" s="260"/>
      <c r="T21" s="260"/>
      <c r="U21" s="260"/>
      <c r="V21" s="260"/>
      <c r="W21" s="260"/>
      <c r="X21" s="260"/>
      <c r="Y21" s="260"/>
      <c r="Z21" s="260"/>
      <c r="AA21" s="260"/>
    </row>
    <row r="22" ht="14.25" customHeight="1">
      <c r="A22" s="270"/>
      <c r="B22" s="271"/>
      <c r="C22" s="217"/>
      <c r="D22" s="217"/>
      <c r="E22" s="217"/>
      <c r="F22" s="217"/>
      <c r="G22" s="217"/>
      <c r="H22" s="217"/>
      <c r="I22" s="217"/>
      <c r="J22" s="217"/>
      <c r="K22" s="217"/>
      <c r="L22" s="218"/>
      <c r="M22" s="270"/>
      <c r="N22" s="270"/>
      <c r="O22" s="270"/>
      <c r="P22" s="260"/>
      <c r="Q22" s="260"/>
      <c r="R22" s="260"/>
      <c r="S22" s="260"/>
      <c r="T22" s="260"/>
      <c r="U22" s="260"/>
      <c r="V22" s="260"/>
      <c r="W22" s="260"/>
      <c r="X22" s="260"/>
      <c r="Y22" s="260"/>
      <c r="Z22" s="260"/>
      <c r="AA22" s="260"/>
    </row>
    <row r="23" ht="14.25" customHeight="1">
      <c r="A23" s="270"/>
      <c r="B23" s="271"/>
      <c r="C23" s="217"/>
      <c r="D23" s="217"/>
      <c r="E23" s="217"/>
      <c r="F23" s="217"/>
      <c r="G23" s="217"/>
      <c r="H23" s="217"/>
      <c r="I23" s="217"/>
      <c r="J23" s="217"/>
      <c r="K23" s="217"/>
      <c r="L23" s="218"/>
      <c r="M23" s="270"/>
      <c r="N23" s="270"/>
      <c r="O23" s="270"/>
      <c r="P23" s="260"/>
      <c r="Q23" s="260"/>
      <c r="R23" s="260"/>
      <c r="S23" s="260"/>
      <c r="T23" s="260"/>
      <c r="U23" s="260"/>
      <c r="V23" s="260"/>
      <c r="W23" s="260"/>
      <c r="X23" s="260"/>
      <c r="Y23" s="260"/>
      <c r="Z23" s="260"/>
      <c r="AA23" s="260"/>
    </row>
    <row r="24" ht="14.25" customHeight="1">
      <c r="A24" s="270"/>
      <c r="B24" s="271"/>
      <c r="C24" s="217"/>
      <c r="D24" s="217"/>
      <c r="E24" s="217"/>
      <c r="F24" s="217"/>
      <c r="G24" s="217"/>
      <c r="H24" s="217"/>
      <c r="I24" s="217"/>
      <c r="J24" s="217"/>
      <c r="K24" s="217"/>
      <c r="L24" s="218"/>
      <c r="M24" s="270"/>
      <c r="N24" s="270"/>
      <c r="O24" s="270"/>
      <c r="P24" s="260"/>
      <c r="Q24" s="260"/>
      <c r="R24" s="260"/>
      <c r="S24" s="260"/>
      <c r="T24" s="260"/>
      <c r="U24" s="260"/>
      <c r="V24" s="260"/>
      <c r="W24" s="260"/>
      <c r="X24" s="260"/>
      <c r="Y24" s="260"/>
      <c r="Z24" s="260"/>
      <c r="AA24" s="260"/>
    </row>
    <row r="25" ht="14.25" customHeight="1">
      <c r="A25" s="270"/>
      <c r="B25" s="271"/>
      <c r="C25" s="217"/>
      <c r="D25" s="217"/>
      <c r="E25" s="217"/>
      <c r="F25" s="217"/>
      <c r="G25" s="217"/>
      <c r="H25" s="217"/>
      <c r="I25" s="217"/>
      <c r="J25" s="217"/>
      <c r="K25" s="217"/>
      <c r="L25" s="218"/>
      <c r="M25" s="270"/>
      <c r="N25" s="270"/>
      <c r="O25" s="270"/>
      <c r="P25" s="260"/>
      <c r="Q25" s="260"/>
      <c r="R25" s="260"/>
      <c r="S25" s="260"/>
      <c r="T25" s="260"/>
      <c r="U25" s="260"/>
      <c r="V25" s="260"/>
      <c r="W25" s="260"/>
      <c r="X25" s="260"/>
      <c r="Y25" s="260"/>
      <c r="Z25" s="260"/>
      <c r="AA25" s="260"/>
    </row>
    <row r="26" ht="14.25" customHeight="1">
      <c r="A26" s="270"/>
      <c r="B26" s="271"/>
      <c r="C26" s="217"/>
      <c r="D26" s="217"/>
      <c r="E26" s="217"/>
      <c r="F26" s="217"/>
      <c r="G26" s="217"/>
      <c r="H26" s="217"/>
      <c r="I26" s="217"/>
      <c r="J26" s="217"/>
      <c r="K26" s="217"/>
      <c r="L26" s="218"/>
      <c r="M26" s="270"/>
      <c r="N26" s="270"/>
      <c r="O26" s="270"/>
      <c r="P26" s="260"/>
      <c r="Q26" s="260"/>
      <c r="R26" s="260"/>
      <c r="S26" s="260"/>
      <c r="T26" s="260"/>
      <c r="U26" s="260"/>
      <c r="V26" s="260"/>
      <c r="W26" s="260"/>
      <c r="X26" s="260"/>
      <c r="Y26" s="260"/>
      <c r="Z26" s="260"/>
      <c r="AA26" s="260"/>
    </row>
    <row r="27" ht="14.25" customHeight="1">
      <c r="A27" s="270"/>
      <c r="B27" s="271"/>
      <c r="C27" s="217"/>
      <c r="D27" s="217"/>
      <c r="E27" s="217"/>
      <c r="F27" s="217"/>
      <c r="G27" s="217"/>
      <c r="H27" s="217"/>
      <c r="I27" s="217"/>
      <c r="J27" s="217"/>
      <c r="K27" s="217"/>
      <c r="L27" s="218"/>
      <c r="M27" s="270"/>
      <c r="N27" s="270"/>
      <c r="O27" s="270"/>
      <c r="P27" s="260"/>
      <c r="Q27" s="260"/>
      <c r="R27" s="260"/>
      <c r="S27" s="260"/>
      <c r="T27" s="260"/>
      <c r="U27" s="260"/>
      <c r="V27" s="260"/>
      <c r="W27" s="260"/>
      <c r="X27" s="260"/>
      <c r="Y27" s="260"/>
      <c r="Z27" s="260"/>
      <c r="AA27" s="260"/>
    </row>
    <row r="28" ht="14.25" customHeight="1">
      <c r="A28" s="270"/>
      <c r="B28" s="271"/>
      <c r="C28" s="217"/>
      <c r="D28" s="217"/>
      <c r="E28" s="217"/>
      <c r="F28" s="217"/>
      <c r="G28" s="217"/>
      <c r="H28" s="217"/>
      <c r="I28" s="217"/>
      <c r="J28" s="217"/>
      <c r="K28" s="217"/>
      <c r="L28" s="218"/>
      <c r="M28" s="270"/>
      <c r="N28" s="270"/>
      <c r="O28" s="270"/>
      <c r="P28" s="260"/>
      <c r="Q28" s="260"/>
      <c r="R28" s="260"/>
      <c r="S28" s="260"/>
      <c r="T28" s="260"/>
      <c r="U28" s="260"/>
      <c r="V28" s="260"/>
      <c r="W28" s="260"/>
      <c r="X28" s="260"/>
      <c r="Y28" s="260"/>
      <c r="Z28" s="260"/>
      <c r="AA28" s="260"/>
    </row>
    <row r="29" ht="14.25" customHeight="1">
      <c r="A29" s="270"/>
      <c r="B29" s="271"/>
      <c r="C29" s="217"/>
      <c r="D29" s="217"/>
      <c r="E29" s="217"/>
      <c r="F29" s="217"/>
      <c r="G29" s="217"/>
      <c r="H29" s="217"/>
      <c r="I29" s="217"/>
      <c r="J29" s="217"/>
      <c r="K29" s="217"/>
      <c r="L29" s="218"/>
      <c r="M29" s="270"/>
      <c r="N29" s="270"/>
      <c r="O29" s="270"/>
      <c r="P29" s="260"/>
      <c r="Q29" s="260"/>
      <c r="R29" s="260"/>
      <c r="S29" s="260"/>
      <c r="T29" s="260"/>
      <c r="U29" s="260"/>
      <c r="V29" s="260"/>
      <c r="W29" s="260"/>
      <c r="X29" s="260"/>
      <c r="Y29" s="260"/>
      <c r="Z29" s="260"/>
      <c r="AA29" s="260"/>
    </row>
    <row r="30" ht="14.25" customHeight="1">
      <c r="A30" s="270"/>
      <c r="B30" s="271"/>
      <c r="C30" s="217"/>
      <c r="D30" s="217"/>
      <c r="E30" s="217"/>
      <c r="F30" s="217"/>
      <c r="G30" s="217"/>
      <c r="H30" s="217"/>
      <c r="I30" s="217"/>
      <c r="J30" s="217"/>
      <c r="K30" s="217"/>
      <c r="L30" s="218"/>
      <c r="M30" s="270"/>
      <c r="N30" s="270"/>
      <c r="O30" s="270"/>
      <c r="P30" s="260"/>
      <c r="Q30" s="260"/>
      <c r="R30" s="260"/>
      <c r="S30" s="260"/>
      <c r="T30" s="260"/>
      <c r="U30" s="260"/>
      <c r="V30" s="260"/>
      <c r="W30" s="260"/>
      <c r="X30" s="260"/>
      <c r="Y30" s="260"/>
      <c r="Z30" s="260"/>
      <c r="AA30" s="260"/>
    </row>
    <row r="31" ht="14.25" customHeight="1">
      <c r="A31" s="270"/>
      <c r="B31" s="271"/>
      <c r="C31" s="217"/>
      <c r="D31" s="217"/>
      <c r="E31" s="217"/>
      <c r="F31" s="217"/>
      <c r="G31" s="217"/>
      <c r="H31" s="217"/>
      <c r="I31" s="217"/>
      <c r="J31" s="217"/>
      <c r="K31" s="217"/>
      <c r="L31" s="218"/>
      <c r="M31" s="270"/>
      <c r="N31" s="270"/>
      <c r="O31" s="270"/>
      <c r="P31" s="260"/>
      <c r="Q31" s="260"/>
      <c r="R31" s="260"/>
      <c r="S31" s="260"/>
      <c r="T31" s="260"/>
      <c r="U31" s="260"/>
      <c r="V31" s="260"/>
      <c r="W31" s="260"/>
      <c r="X31" s="260"/>
      <c r="Y31" s="260"/>
      <c r="Z31" s="260"/>
      <c r="AA31" s="260"/>
    </row>
    <row r="32" ht="14.25" customHeight="1">
      <c r="A32" s="270"/>
      <c r="B32" s="271"/>
      <c r="C32" s="217"/>
      <c r="D32" s="217"/>
      <c r="E32" s="217"/>
      <c r="F32" s="217"/>
      <c r="G32" s="217"/>
      <c r="H32" s="217"/>
      <c r="I32" s="217"/>
      <c r="J32" s="217"/>
      <c r="K32" s="217"/>
      <c r="L32" s="218"/>
      <c r="M32" s="270"/>
      <c r="N32" s="270"/>
      <c r="O32" s="270"/>
      <c r="P32" s="260"/>
      <c r="Q32" s="260"/>
      <c r="R32" s="260"/>
      <c r="S32" s="260"/>
      <c r="T32" s="260"/>
      <c r="U32" s="260"/>
      <c r="V32" s="260"/>
      <c r="W32" s="260"/>
      <c r="X32" s="260"/>
      <c r="Y32" s="260"/>
      <c r="Z32" s="260"/>
      <c r="AA32" s="260"/>
    </row>
    <row r="33" ht="14.25" customHeight="1">
      <c r="A33" s="270"/>
      <c r="B33" s="271"/>
      <c r="C33" s="217"/>
      <c r="D33" s="217"/>
      <c r="E33" s="217"/>
      <c r="F33" s="217"/>
      <c r="G33" s="217"/>
      <c r="H33" s="217"/>
      <c r="I33" s="217"/>
      <c r="J33" s="217"/>
      <c r="K33" s="217"/>
      <c r="L33" s="218"/>
      <c r="M33" s="270"/>
      <c r="N33" s="270"/>
      <c r="O33" s="270"/>
      <c r="P33" s="260"/>
      <c r="Q33" s="260"/>
      <c r="R33" s="260"/>
      <c r="S33" s="260"/>
      <c r="T33" s="260"/>
      <c r="U33" s="260"/>
      <c r="V33" s="260"/>
      <c r="W33" s="260"/>
      <c r="X33" s="260"/>
      <c r="Y33" s="260"/>
      <c r="Z33" s="260"/>
      <c r="AA33" s="260"/>
    </row>
    <row r="34" ht="14.25" customHeight="1">
      <c r="A34" s="270"/>
      <c r="B34" s="271"/>
      <c r="C34" s="217"/>
      <c r="D34" s="217"/>
      <c r="E34" s="217"/>
      <c r="F34" s="217"/>
      <c r="G34" s="217"/>
      <c r="H34" s="217"/>
      <c r="I34" s="217"/>
      <c r="J34" s="217"/>
      <c r="K34" s="217"/>
      <c r="L34" s="218"/>
      <c r="M34" s="270"/>
      <c r="N34" s="270"/>
      <c r="O34" s="270"/>
      <c r="P34" s="260"/>
      <c r="Q34" s="260"/>
      <c r="R34" s="260"/>
      <c r="S34" s="260"/>
      <c r="T34" s="260"/>
      <c r="U34" s="260"/>
      <c r="V34" s="260"/>
      <c r="W34" s="260"/>
      <c r="X34" s="260"/>
      <c r="Y34" s="260"/>
      <c r="Z34" s="260"/>
      <c r="AA34" s="260"/>
    </row>
    <row r="35" ht="14.25" customHeight="1">
      <c r="A35" s="270"/>
      <c r="B35" s="271"/>
      <c r="C35" s="217"/>
      <c r="D35" s="217"/>
      <c r="E35" s="217"/>
      <c r="F35" s="217"/>
      <c r="G35" s="217"/>
      <c r="H35" s="217"/>
      <c r="I35" s="217"/>
      <c r="J35" s="217"/>
      <c r="K35" s="217"/>
      <c r="L35" s="218"/>
      <c r="M35" s="270"/>
      <c r="N35" s="270"/>
      <c r="O35" s="270"/>
      <c r="P35" s="260"/>
      <c r="Q35" s="260"/>
      <c r="R35" s="260"/>
      <c r="S35" s="260"/>
      <c r="T35" s="260"/>
      <c r="U35" s="260"/>
      <c r="V35" s="260"/>
      <c r="W35" s="260"/>
      <c r="X35" s="260"/>
      <c r="Y35" s="260"/>
      <c r="Z35" s="260"/>
      <c r="AA35" s="260"/>
    </row>
    <row r="36" ht="14.25" customHeight="1">
      <c r="A36" s="270"/>
      <c r="B36" s="271"/>
      <c r="C36" s="217"/>
      <c r="D36" s="217"/>
      <c r="E36" s="217"/>
      <c r="F36" s="217"/>
      <c r="G36" s="217"/>
      <c r="H36" s="217"/>
      <c r="I36" s="217"/>
      <c r="J36" s="217"/>
      <c r="K36" s="217"/>
      <c r="L36" s="218"/>
      <c r="M36" s="270"/>
      <c r="N36" s="270"/>
      <c r="O36" s="270"/>
      <c r="P36" s="260"/>
      <c r="Q36" s="260"/>
      <c r="R36" s="260"/>
      <c r="S36" s="260"/>
      <c r="T36" s="260"/>
      <c r="U36" s="260"/>
      <c r="V36" s="260"/>
      <c r="W36" s="260"/>
      <c r="X36" s="260"/>
      <c r="Y36" s="260"/>
      <c r="Z36" s="260"/>
      <c r="AA36" s="260"/>
    </row>
    <row r="37" ht="14.25" customHeight="1">
      <c r="A37" s="270"/>
      <c r="B37" s="271"/>
      <c r="C37" s="217"/>
      <c r="D37" s="217"/>
      <c r="E37" s="217"/>
      <c r="F37" s="217"/>
      <c r="G37" s="217"/>
      <c r="H37" s="217"/>
      <c r="I37" s="217"/>
      <c r="J37" s="217"/>
      <c r="K37" s="217"/>
      <c r="L37" s="218"/>
      <c r="M37" s="270"/>
      <c r="N37" s="270"/>
      <c r="O37" s="270"/>
      <c r="P37" s="260"/>
      <c r="Q37" s="260"/>
      <c r="R37" s="260"/>
      <c r="S37" s="260"/>
      <c r="T37" s="260"/>
      <c r="U37" s="260"/>
      <c r="V37" s="260"/>
      <c r="W37" s="260"/>
      <c r="X37" s="260"/>
      <c r="Y37" s="260"/>
      <c r="Z37" s="260"/>
      <c r="AA37" s="260"/>
    </row>
    <row r="38" ht="14.25" customHeight="1">
      <c r="A38" s="270"/>
      <c r="B38" s="271"/>
      <c r="C38" s="217"/>
      <c r="D38" s="217"/>
      <c r="E38" s="217"/>
      <c r="F38" s="217"/>
      <c r="G38" s="217"/>
      <c r="H38" s="217"/>
      <c r="I38" s="217"/>
      <c r="J38" s="217"/>
      <c r="K38" s="217"/>
      <c r="L38" s="218"/>
      <c r="M38" s="270"/>
      <c r="N38" s="270"/>
      <c r="O38" s="270"/>
      <c r="P38" s="260"/>
      <c r="Q38" s="260"/>
      <c r="R38" s="260"/>
      <c r="S38" s="260"/>
      <c r="T38" s="260"/>
      <c r="U38" s="260"/>
      <c r="V38" s="260"/>
      <c r="W38" s="260"/>
      <c r="X38" s="260"/>
      <c r="Y38" s="260"/>
      <c r="Z38" s="260"/>
      <c r="AA38" s="260"/>
    </row>
    <row r="39" ht="14.25" customHeight="1">
      <c r="A39" s="270"/>
      <c r="B39" s="271"/>
      <c r="C39" s="217"/>
      <c r="D39" s="217"/>
      <c r="E39" s="217"/>
      <c r="F39" s="217"/>
      <c r="G39" s="217"/>
      <c r="H39" s="217"/>
      <c r="I39" s="217"/>
      <c r="J39" s="217"/>
      <c r="K39" s="217"/>
      <c r="L39" s="218"/>
      <c r="M39" s="270"/>
      <c r="N39" s="270"/>
      <c r="O39" s="270"/>
      <c r="P39" s="260"/>
      <c r="Q39" s="260"/>
      <c r="R39" s="260"/>
      <c r="S39" s="260"/>
      <c r="T39" s="260"/>
      <c r="U39" s="260"/>
      <c r="V39" s="260"/>
      <c r="W39" s="260"/>
      <c r="X39" s="260"/>
      <c r="Y39" s="260"/>
      <c r="Z39" s="260"/>
      <c r="AA39" s="260"/>
    </row>
    <row r="40" ht="14.25" customHeight="1">
      <c r="A40" s="270"/>
      <c r="B40" s="271"/>
      <c r="C40" s="290"/>
      <c r="D40" s="290"/>
      <c r="E40" s="290"/>
      <c r="F40" s="290"/>
      <c r="G40" s="290"/>
      <c r="H40" s="290"/>
      <c r="I40" s="290"/>
      <c r="J40" s="290"/>
      <c r="K40" s="290"/>
      <c r="L40" s="291"/>
      <c r="M40" s="270"/>
      <c r="N40" s="270"/>
      <c r="O40" s="270"/>
      <c r="P40" s="260"/>
      <c r="Q40" s="260"/>
      <c r="R40" s="260"/>
      <c r="S40" s="260"/>
      <c r="T40" s="260"/>
      <c r="U40" s="260"/>
      <c r="V40" s="260"/>
      <c r="W40" s="260"/>
      <c r="X40" s="260"/>
      <c r="Y40" s="260"/>
      <c r="Z40" s="260"/>
      <c r="AA40" s="260"/>
    </row>
    <row r="41" ht="23.25" customHeight="1">
      <c r="A41" s="270"/>
      <c r="B41" s="292"/>
      <c r="C41" s="293"/>
      <c r="D41" s="293"/>
      <c r="E41" s="293"/>
      <c r="F41" s="293"/>
      <c r="G41" s="293"/>
      <c r="H41" s="293"/>
      <c r="I41" s="293"/>
      <c r="J41" s="293"/>
      <c r="K41" s="293"/>
      <c r="L41" s="294"/>
      <c r="M41" s="270"/>
      <c r="N41" s="270"/>
      <c r="O41" s="270"/>
      <c r="P41" s="260"/>
      <c r="Q41" s="260"/>
      <c r="R41" s="260"/>
      <c r="S41" s="260"/>
      <c r="T41" s="260"/>
      <c r="U41" s="260"/>
      <c r="V41" s="260"/>
      <c r="W41" s="260"/>
      <c r="X41" s="260"/>
      <c r="Y41" s="260"/>
      <c r="Z41" s="260"/>
      <c r="AA41" s="260"/>
    </row>
    <row r="42" ht="14.25" customHeight="1">
      <c r="A42" s="270"/>
      <c r="B42" s="270"/>
      <c r="C42" s="270"/>
      <c r="D42" s="270"/>
      <c r="E42" s="270"/>
      <c r="F42" s="270"/>
      <c r="G42" s="270"/>
      <c r="H42" s="270"/>
      <c r="I42" s="270"/>
      <c r="J42" s="270"/>
      <c r="K42" s="270"/>
      <c r="L42" s="270"/>
      <c r="M42" s="270"/>
      <c r="N42" s="270"/>
      <c r="O42" s="270"/>
      <c r="P42" s="260"/>
      <c r="Q42" s="260"/>
      <c r="R42" s="260"/>
      <c r="S42" s="260"/>
      <c r="T42" s="260"/>
      <c r="U42" s="260"/>
      <c r="V42" s="260"/>
      <c r="W42" s="260"/>
      <c r="X42" s="260"/>
      <c r="Y42" s="260"/>
      <c r="Z42" s="260"/>
      <c r="AA42" s="260"/>
    </row>
    <row r="43" ht="14.25" customHeight="1">
      <c r="A43" s="270"/>
      <c r="B43" s="270"/>
      <c r="C43" s="270"/>
      <c r="D43" s="270"/>
      <c r="E43" s="270"/>
      <c r="F43" s="270"/>
      <c r="G43" s="270"/>
      <c r="H43" s="270"/>
      <c r="I43" s="270"/>
      <c r="J43" s="270"/>
      <c r="K43" s="270"/>
      <c r="L43" s="270"/>
      <c r="M43" s="270"/>
      <c r="N43" s="270"/>
      <c r="O43" s="270"/>
      <c r="P43" s="260"/>
      <c r="Q43" s="260"/>
      <c r="R43" s="260"/>
      <c r="S43" s="260"/>
      <c r="T43" s="260"/>
      <c r="U43" s="260"/>
      <c r="V43" s="260"/>
      <c r="W43" s="260"/>
      <c r="X43" s="260"/>
      <c r="Y43" s="260"/>
      <c r="Z43" s="260"/>
      <c r="AA43" s="260"/>
    </row>
    <row r="44" ht="14.25" customHeight="1">
      <c r="A44" s="270"/>
      <c r="B44" s="270"/>
      <c r="C44" s="270"/>
      <c r="D44" s="270"/>
      <c r="E44" s="270"/>
      <c r="F44" s="270"/>
      <c r="G44" s="270"/>
      <c r="H44" s="270"/>
      <c r="I44" s="270"/>
      <c r="J44" s="270"/>
      <c r="K44" s="270"/>
      <c r="L44" s="270"/>
      <c r="M44" s="270"/>
      <c r="N44" s="270"/>
      <c r="O44" s="270"/>
      <c r="P44" s="260"/>
      <c r="Q44" s="260"/>
      <c r="R44" s="260"/>
      <c r="S44" s="260"/>
      <c r="T44" s="260"/>
      <c r="U44" s="260"/>
      <c r="V44" s="260"/>
      <c r="W44" s="260"/>
      <c r="X44" s="260"/>
      <c r="Y44" s="260"/>
      <c r="Z44" s="260"/>
      <c r="AA44" s="260"/>
    </row>
    <row r="45" ht="14.25" customHeight="1">
      <c r="A45" s="270"/>
      <c r="B45" s="270"/>
      <c r="C45" s="270"/>
      <c r="D45" s="270"/>
      <c r="E45" s="270"/>
      <c r="F45" s="270"/>
      <c r="G45" s="270"/>
      <c r="H45" s="270"/>
      <c r="I45" s="270"/>
      <c r="J45" s="270"/>
      <c r="K45" s="270"/>
      <c r="L45" s="270"/>
      <c r="M45" s="270"/>
      <c r="N45" s="270"/>
      <c r="O45" s="270"/>
      <c r="P45" s="260"/>
      <c r="Q45" s="260"/>
      <c r="R45" s="260"/>
      <c r="S45" s="260"/>
      <c r="T45" s="260"/>
      <c r="U45" s="260"/>
      <c r="V45" s="260"/>
      <c r="W45" s="260"/>
      <c r="X45" s="260"/>
      <c r="Y45" s="260"/>
      <c r="Z45" s="260"/>
      <c r="AA45" s="260"/>
    </row>
    <row r="46" ht="14.25" customHeight="1">
      <c r="A46" s="260"/>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row>
    <row r="47" ht="14.25" customHeight="1">
      <c r="A47" s="260"/>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row>
    <row r="48" ht="14.25" customHeight="1">
      <c r="A48" s="260"/>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row>
    <row r="49" ht="14.25" customHeight="1">
      <c r="A49" s="260"/>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row>
    <row r="50" ht="14.25" customHeight="1">
      <c r="A50" s="260"/>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row>
    <row r="51" ht="14.25" customHeight="1">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row>
    <row r="52" ht="14.25" customHeight="1">
      <c r="A52" s="26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row>
    <row r="53" ht="14.25" customHeight="1">
      <c r="A53" s="260"/>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row>
    <row r="54" ht="14.25" customHeight="1">
      <c r="A54" s="260"/>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row>
    <row r="55" ht="14.25" customHeight="1">
      <c r="A55" s="260"/>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row>
    <row r="56" ht="14.25" customHeight="1">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row>
    <row r="57" ht="14.25" customHeight="1">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row>
    <row r="58" ht="14.25" customHeight="1">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row>
    <row r="59" ht="14.25" customHeight="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row>
    <row r="60" ht="14.25" customHeight="1">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ht="14.25" customHeight="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row>
    <row r="62" ht="14.25" customHeight="1">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ht="14.25" customHeight="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row>
    <row r="64" ht="14.2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ht="14.25" customHeight="1">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row>
    <row r="66" ht="14.25" customHeight="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ht="14.25" customHeight="1">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row>
    <row r="68" ht="14.25" customHeight="1">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row>
    <row r="69" ht="14.25" customHeight="1">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row>
    <row r="70" ht="14.25" customHeight="1">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row>
    <row r="71" ht="14.25" customHeight="1">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row>
    <row r="72" ht="14.25" customHeight="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row>
    <row r="73" ht="14.25" customHeight="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row>
    <row r="74" ht="14.25" customHeight="1">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row>
    <row r="75" ht="14.25" customHeight="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row>
    <row r="76" ht="14.25" customHeight="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row>
    <row r="77" ht="14.25" customHeight="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row>
    <row r="78" ht="14.25" customHeight="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row>
    <row r="79" ht="14.25" customHeight="1">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row>
    <row r="80" ht="14.25" customHeight="1">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row>
    <row r="81" ht="14.25" customHeight="1">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row>
    <row r="82" ht="14.25" customHeight="1">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row>
    <row r="83" ht="14.25" customHeight="1">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row>
    <row r="84" ht="14.25" customHeight="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row>
    <row r="85" ht="14.25" customHeight="1">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row>
    <row r="86" ht="14.25" customHeight="1">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row>
    <row r="87" ht="14.25" customHeight="1">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row>
    <row r="88" ht="14.25" customHeight="1">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row>
    <row r="89" ht="14.25" customHeight="1">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row>
    <row r="90" ht="14.25" customHeight="1">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row>
    <row r="91" ht="14.25" customHeight="1">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row>
    <row r="92" ht="14.25" customHeight="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row>
    <row r="93" ht="14.25" customHeight="1">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row>
    <row r="94" ht="14.25" customHeight="1">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row>
    <row r="95" ht="14.25" customHeight="1">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row>
    <row r="96" ht="14.25" customHeight="1">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row>
    <row r="97" ht="14.25" customHeight="1">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row>
    <row r="98" ht="14.25" customHeight="1">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row>
    <row r="99" ht="14.25" customHeight="1">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row>
    <row r="100" ht="14.25" customHeight="1">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row>
    <row r="101" ht="14.25" customHeight="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row>
    <row r="102" ht="14.25" customHeight="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row>
    <row r="103" ht="14.25" customHeight="1">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row>
    <row r="104" ht="14.25" customHeight="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row>
    <row r="105" ht="14.2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row>
    <row r="106" ht="14.25" customHeight="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row>
    <row r="107" ht="14.25" customHeight="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row>
    <row r="108" ht="14.25" customHeight="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row>
    <row r="109" ht="14.25" customHeight="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row>
    <row r="110" ht="14.25" customHeight="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row>
    <row r="111" ht="14.25" customHeight="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row>
    <row r="112" ht="14.25" customHeight="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row>
    <row r="113" ht="14.25" customHeight="1">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row>
    <row r="114" ht="14.25" customHeight="1">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row>
    <row r="115" ht="14.25" customHeight="1">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row>
    <row r="116" ht="14.25" customHeight="1">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row>
    <row r="117" ht="14.25" customHeight="1">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row>
    <row r="118" ht="14.25" customHeight="1">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row>
    <row r="119" ht="14.25" customHeight="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row>
    <row r="120" ht="14.25" customHeight="1">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row>
    <row r="121" ht="14.25" customHeight="1">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row>
    <row r="122" ht="14.25" customHeight="1">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row>
    <row r="123" ht="14.25" customHeight="1">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row>
    <row r="124" ht="14.25" customHeight="1">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row>
    <row r="125" ht="14.25" customHeight="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row>
    <row r="126" ht="14.25" customHeight="1">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row>
    <row r="127" ht="14.25" customHeight="1">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row>
    <row r="128" ht="14.25" customHeight="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row>
    <row r="129" ht="14.25" customHeight="1">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row>
    <row r="130" ht="14.25" customHeight="1">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row>
    <row r="131" ht="14.25" customHeight="1">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row>
    <row r="132" ht="14.25" customHeight="1">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row>
    <row r="133" ht="14.25" customHeight="1">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row>
    <row r="134" ht="14.2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row>
    <row r="135" ht="14.25" customHeight="1">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row>
    <row r="136" ht="14.25" customHeight="1">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row>
    <row r="137" ht="14.25" customHeight="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row>
    <row r="138" ht="14.25" customHeight="1">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row>
    <row r="139" ht="14.25" customHeight="1">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row>
    <row r="140" ht="14.25" customHeight="1">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row>
    <row r="141" ht="14.25" customHeight="1">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row>
    <row r="142" ht="14.25" customHeight="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row>
    <row r="143" ht="14.25" customHeight="1">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row>
    <row r="144" ht="14.25" customHeight="1">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row>
    <row r="145" ht="14.25" customHeight="1">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row>
    <row r="146" ht="14.25" customHeight="1">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row>
    <row r="147" ht="14.25" customHeight="1">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row>
    <row r="148" ht="14.25" customHeight="1">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row>
    <row r="149" ht="14.25" customHeight="1">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row>
    <row r="150" ht="14.25" customHeight="1">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row>
    <row r="151" ht="14.25" customHeight="1">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row>
    <row r="152" ht="14.25" customHeight="1">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row>
    <row r="153" ht="14.25" customHeight="1">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row>
    <row r="154" ht="14.25" customHeight="1">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row>
    <row r="155" ht="14.25" customHeight="1">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row>
    <row r="156" ht="14.25" customHeight="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row>
    <row r="157" ht="14.25" customHeight="1">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row>
    <row r="158" ht="14.25" customHeight="1">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row>
    <row r="159" ht="14.25" customHeight="1">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row>
    <row r="160" ht="14.25" customHeight="1">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row>
    <row r="161" ht="14.25" customHeight="1">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row>
    <row r="162" ht="14.25" customHeight="1">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row>
    <row r="163" ht="14.25" customHeight="1">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row>
    <row r="164" ht="14.25" customHeight="1">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row>
    <row r="165" ht="14.25" customHeight="1">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row>
    <row r="166" ht="14.25" customHeight="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row>
    <row r="167" ht="14.25" customHeight="1">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row>
    <row r="168" ht="14.25" customHeight="1">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row>
    <row r="169" ht="14.25" customHeight="1">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row>
    <row r="170" ht="14.25" customHeight="1">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row>
    <row r="171" ht="14.25" customHeight="1">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row>
    <row r="172" ht="14.25" customHeight="1">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row>
    <row r="173" ht="14.25" customHeight="1">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row>
    <row r="174" ht="14.25" customHeight="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row>
    <row r="175" ht="14.25" customHeight="1">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row>
    <row r="176" ht="14.25" customHeight="1">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row>
    <row r="177" ht="14.25" customHeight="1">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row>
    <row r="178" ht="14.25" customHeight="1">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row>
    <row r="179" ht="14.25" customHeight="1">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row>
    <row r="180" ht="14.25" customHeight="1">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row>
    <row r="181" ht="14.25" customHeight="1">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row>
    <row r="182" ht="14.25" customHeight="1">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row>
    <row r="183" ht="14.25" customHeight="1">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row>
    <row r="184" ht="14.25" customHeight="1">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row>
    <row r="185" ht="14.25" customHeight="1">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row>
    <row r="186" ht="14.25" customHeight="1">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row>
    <row r="187" ht="14.25" customHeight="1">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row>
    <row r="188" ht="14.25" customHeight="1">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row>
    <row r="189" ht="14.25" customHeight="1">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row>
    <row r="190" ht="14.25" customHeight="1">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row>
    <row r="191" ht="14.25" customHeight="1">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row>
    <row r="192" ht="14.25" customHeight="1">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row>
    <row r="193" ht="14.25" customHeight="1">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row>
    <row r="194" ht="14.25" customHeight="1">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row>
    <row r="195" ht="14.25" customHeight="1">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row>
    <row r="196" ht="14.25" customHeight="1">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row>
    <row r="197" ht="14.25" customHeight="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row>
    <row r="198" ht="14.25" customHeight="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row>
    <row r="199" ht="14.25" customHeight="1">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row>
    <row r="200" ht="14.25" customHeight="1">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row>
    <row r="201" ht="14.25" customHeight="1">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row>
    <row r="202" ht="14.25" customHeight="1">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row>
    <row r="203" ht="14.25" customHeight="1">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row>
    <row r="204" ht="14.25" customHeight="1">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row>
    <row r="205" ht="14.25" customHeight="1">
      <c r="A205" s="260"/>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row>
    <row r="206" ht="14.25" customHeight="1">
      <c r="A206" s="260"/>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row>
    <row r="207" ht="14.25" customHeight="1">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row>
    <row r="208" ht="14.25" customHeight="1">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row>
    <row r="209" ht="14.25" customHeight="1">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row>
    <row r="210" ht="14.25" customHeight="1">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row>
    <row r="211" ht="14.25" customHeight="1">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row>
    <row r="212" ht="14.25" customHeight="1">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row>
    <row r="213" ht="14.25" customHeight="1">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row>
    <row r="214" ht="14.25" customHeight="1">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row>
    <row r="215" ht="14.25" customHeight="1">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row>
    <row r="216" ht="14.25" customHeight="1">
      <c r="A216" s="260"/>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row>
    <row r="217" ht="14.25" customHeight="1">
      <c r="A217" s="260"/>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row>
    <row r="218" ht="14.25" customHeight="1">
      <c r="A218" s="260"/>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row>
    <row r="219" ht="14.25" customHeight="1">
      <c r="A219" s="260"/>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row>
    <row r="220" ht="14.25" customHeight="1">
      <c r="A220" s="260"/>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row>
    <row r="221" ht="14.25" customHeight="1">
      <c r="A221" s="260"/>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row>
    <row r="222" ht="14.25" customHeight="1">
      <c r="A222" s="260"/>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row>
    <row r="223" ht="14.25" customHeight="1">
      <c r="A223" s="260"/>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row>
    <row r="224" ht="14.25" customHeight="1">
      <c r="A224" s="260"/>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row>
    <row r="225" ht="14.25" customHeight="1">
      <c r="A225" s="260"/>
      <c r="B225" s="260"/>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row>
    <row r="226" ht="14.25" customHeight="1">
      <c r="A226" s="260"/>
      <c r="B226" s="260"/>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row>
    <row r="227" ht="14.25" customHeight="1">
      <c r="A227" s="260"/>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row>
    <row r="228" ht="14.25" customHeight="1">
      <c r="A228" s="260"/>
      <c r="B228" s="260"/>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row>
    <row r="229" ht="14.25" customHeight="1">
      <c r="A229" s="260"/>
      <c r="B229" s="260"/>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row>
    <row r="230" ht="14.25" customHeight="1">
      <c r="A230" s="260"/>
      <c r="B230" s="260"/>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row>
    <row r="231" ht="14.25" customHeight="1">
      <c r="A231" s="260"/>
      <c r="B231" s="260"/>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row>
    <row r="232" ht="14.25" customHeight="1">
      <c r="A232" s="260"/>
      <c r="B232" s="260"/>
      <c r="C232" s="260"/>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row>
    <row r="233" ht="14.25" customHeight="1">
      <c r="A233" s="260"/>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row>
    <row r="234" ht="14.25" customHeight="1">
      <c r="A234" s="260"/>
      <c r="B234" s="260"/>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row>
    <row r="235" ht="14.25" customHeight="1">
      <c r="A235" s="260"/>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row>
    <row r="236" ht="14.25" customHeight="1">
      <c r="A236" s="260"/>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row>
    <row r="237" ht="14.25" customHeight="1">
      <c r="A237" s="260"/>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row>
    <row r="238" ht="14.25" customHeight="1">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row>
    <row r="239" ht="14.25" customHeight="1">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row>
    <row r="240" ht="14.25" customHeight="1">
      <c r="A240" s="260"/>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row>
    <row r="241" ht="14.25" customHeight="1">
      <c r="A241" s="260"/>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row>
    <row r="242" ht="14.25" customHeight="1">
      <c r="A242" s="260"/>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row>
    <row r="243" ht="14.25" customHeight="1">
      <c r="A243" s="260"/>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row>
    <row r="244" ht="14.25" customHeight="1">
      <c r="A244" s="260"/>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row>
    <row r="245" ht="14.25" customHeight="1">
      <c r="A245" s="260"/>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row>
    <row r="246" ht="14.25" customHeight="1">
      <c r="A246" s="260"/>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row>
    <row r="247" ht="14.25" customHeight="1">
      <c r="A247" s="260"/>
      <c r="B247" s="260"/>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row>
    <row r="248" ht="14.25" customHeight="1">
      <c r="A248" s="260"/>
      <c r="B248" s="260"/>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row>
    <row r="249" ht="14.25" customHeight="1">
      <c r="A249" s="260"/>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row>
    <row r="250" ht="14.25" customHeight="1">
      <c r="A250" s="260"/>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row>
    <row r="251" ht="14.25" customHeight="1">
      <c r="A251" s="260"/>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row>
    <row r="252" ht="14.25" customHeight="1">
      <c r="A252" s="260"/>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row>
    <row r="253" ht="14.25" customHeight="1">
      <c r="A253" s="260"/>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row>
    <row r="254" ht="14.25" customHeight="1">
      <c r="A254" s="260"/>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row>
    <row r="255" ht="14.25" customHeight="1">
      <c r="A255" s="260"/>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row>
    <row r="256" ht="14.25" customHeight="1">
      <c r="A256" s="260"/>
      <c r="B256" s="260"/>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row>
    <row r="257" ht="14.25" customHeight="1">
      <c r="A257" s="260"/>
      <c r="B257" s="260"/>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row>
    <row r="258" ht="14.25" customHeight="1">
      <c r="A258" s="260"/>
      <c r="B258" s="260"/>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row>
    <row r="259" ht="14.25" customHeight="1">
      <c r="A259" s="260"/>
      <c r="B259" s="260"/>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row>
    <row r="260" ht="14.25" customHeight="1">
      <c r="A260" s="260"/>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row>
    <row r="261" ht="14.25" customHeight="1">
      <c r="A261" s="260"/>
      <c r="B261" s="260"/>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row>
    <row r="262" ht="14.25" customHeight="1">
      <c r="A262" s="260"/>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row>
    <row r="263" ht="14.25" customHeight="1">
      <c r="A263" s="260"/>
      <c r="B263" s="260"/>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row>
    <row r="264" ht="14.25" customHeight="1">
      <c r="A264" s="260"/>
      <c r="B264" s="260"/>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row>
    <row r="265" ht="14.25" customHeight="1">
      <c r="A265" s="260"/>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row>
    <row r="266" ht="14.25" customHeight="1">
      <c r="A266" s="260"/>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row>
    <row r="267" ht="14.25" customHeight="1">
      <c r="A267" s="260"/>
      <c r="B267" s="260"/>
      <c r="C267" s="260"/>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row>
    <row r="268" ht="14.25" customHeight="1">
      <c r="A268" s="260"/>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row>
    <row r="269" ht="14.25" customHeight="1">
      <c r="A269" s="260"/>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row>
    <row r="270" ht="14.25" customHeight="1">
      <c r="A270" s="260"/>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row>
    <row r="271" ht="14.25" customHeight="1">
      <c r="A271" s="260"/>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row>
    <row r="272" ht="14.25" customHeight="1">
      <c r="A272" s="260"/>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row>
    <row r="273" ht="14.25" customHeight="1">
      <c r="A273" s="260"/>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row>
    <row r="274" ht="14.25" customHeight="1">
      <c r="A274" s="260"/>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row>
    <row r="275" ht="14.25" customHeight="1">
      <c r="A275" s="260"/>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row>
    <row r="276" ht="14.25" customHeight="1">
      <c r="A276" s="260"/>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row>
    <row r="277" ht="14.25" customHeight="1">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row>
    <row r="278" ht="14.25" customHeight="1">
      <c r="A278" s="260"/>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row>
    <row r="279" ht="14.25" customHeight="1">
      <c r="A279" s="260"/>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row>
    <row r="280" ht="14.25" customHeight="1">
      <c r="A280" s="260"/>
      <c r="B280" s="260"/>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row>
    <row r="281" ht="14.25" customHeight="1">
      <c r="A281" s="260"/>
      <c r="B281" s="260"/>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row>
    <row r="282" ht="14.25" customHeight="1">
      <c r="A282" s="260"/>
      <c r="B282" s="260"/>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row>
    <row r="283" ht="14.25" customHeight="1">
      <c r="A283" s="260"/>
      <c r="B283" s="260"/>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row>
    <row r="284" ht="14.25" customHeight="1">
      <c r="A284" s="260"/>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row>
    <row r="285" ht="14.25" customHeight="1">
      <c r="A285" s="260"/>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row>
    <row r="286" ht="14.25" customHeight="1">
      <c r="A286" s="260"/>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row>
    <row r="287" ht="14.25" customHeight="1">
      <c r="A287" s="260"/>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row>
    <row r="288" ht="14.25" customHeight="1">
      <c r="A288" s="260"/>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row>
    <row r="289" ht="14.25" customHeight="1">
      <c r="A289" s="260"/>
      <c r="B289" s="260"/>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row>
    <row r="290" ht="14.25" customHeight="1">
      <c r="A290" s="260"/>
      <c r="B290" s="260"/>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row>
    <row r="291" ht="14.25" customHeight="1">
      <c r="A291" s="260"/>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row>
    <row r="292" ht="14.25" customHeight="1">
      <c r="A292" s="260"/>
      <c r="B292" s="260"/>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row>
    <row r="293" ht="14.25" customHeight="1">
      <c r="A293" s="260"/>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row>
    <row r="294" ht="14.25" customHeight="1">
      <c r="A294" s="260"/>
      <c r="B294" s="260"/>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row>
    <row r="295" ht="14.25" customHeight="1">
      <c r="A295" s="260"/>
      <c r="B295" s="260"/>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row>
    <row r="296" ht="14.25" customHeight="1">
      <c r="A296" s="260"/>
      <c r="B296" s="260"/>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row>
    <row r="297" ht="14.25" customHeight="1">
      <c r="A297" s="260"/>
      <c r="B297" s="260"/>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row>
    <row r="298" ht="14.25" customHeight="1">
      <c r="A298" s="260"/>
      <c r="B298" s="260"/>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c r="AA298" s="260"/>
    </row>
    <row r="299" ht="14.25" customHeight="1">
      <c r="A299" s="260"/>
      <c r="B299" s="260"/>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row>
    <row r="300" ht="14.25" customHeight="1">
      <c r="A300" s="260"/>
      <c r="B300" s="260"/>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row>
    <row r="301" ht="14.25" customHeight="1">
      <c r="A301" s="260"/>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row>
    <row r="302" ht="14.25" customHeight="1">
      <c r="A302" s="260"/>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row>
    <row r="303" ht="14.25" customHeight="1">
      <c r="A303" s="260"/>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row>
    <row r="304" ht="14.25" customHeight="1">
      <c r="A304" s="260"/>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row>
    <row r="305" ht="14.25" customHeight="1">
      <c r="A305" s="260"/>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row>
    <row r="306" ht="14.25" customHeight="1">
      <c r="A306" s="260"/>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row>
    <row r="307" ht="14.25" customHeight="1">
      <c r="A307" s="260"/>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row>
    <row r="308" ht="14.25" customHeight="1">
      <c r="A308" s="260"/>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row>
    <row r="309" ht="14.25" customHeight="1">
      <c r="A309" s="260"/>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row>
    <row r="310" ht="14.25" customHeight="1">
      <c r="A310" s="260"/>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row>
    <row r="311" ht="14.25" customHeight="1">
      <c r="A311" s="260"/>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row>
    <row r="312" ht="14.25" customHeight="1">
      <c r="A312" s="260"/>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row>
    <row r="313" ht="14.25" customHeight="1">
      <c r="A313" s="260"/>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row>
    <row r="314" ht="14.25" customHeight="1">
      <c r="A314" s="260"/>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row>
    <row r="315" ht="14.25" customHeight="1">
      <c r="A315" s="260"/>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row>
    <row r="316" ht="14.25" customHeight="1">
      <c r="A316" s="260"/>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row>
    <row r="317" ht="14.25" customHeight="1">
      <c r="A317" s="260"/>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row>
    <row r="318" ht="14.25" customHeight="1">
      <c r="A318" s="260"/>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row>
    <row r="319" ht="14.25" customHeight="1">
      <c r="A319" s="260"/>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row>
    <row r="320" ht="14.25" customHeight="1">
      <c r="A320" s="260"/>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row>
    <row r="321" ht="14.25" customHeight="1">
      <c r="A321" s="260"/>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row>
    <row r="322" ht="14.25" customHeight="1">
      <c r="A322" s="260"/>
      <c r="B322" s="260"/>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row>
    <row r="323" ht="14.25" customHeight="1">
      <c r="A323" s="260"/>
      <c r="B323" s="260"/>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row>
    <row r="324" ht="14.25" customHeight="1">
      <c r="A324" s="260"/>
      <c r="B324" s="260"/>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row>
    <row r="325" ht="14.25" customHeight="1">
      <c r="A325" s="260"/>
      <c r="B325" s="260"/>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row>
    <row r="326" ht="14.25" customHeight="1">
      <c r="A326" s="260"/>
      <c r="B326" s="260"/>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row>
    <row r="327" ht="14.25" customHeight="1">
      <c r="A327" s="260"/>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row>
    <row r="328" ht="14.25" customHeight="1">
      <c r="A328" s="260"/>
      <c r="B328" s="260"/>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row>
    <row r="329" ht="14.25" customHeight="1">
      <c r="A329" s="260"/>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row>
    <row r="330" ht="14.25" customHeight="1">
      <c r="A330" s="260"/>
      <c r="B330" s="260"/>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row>
    <row r="331" ht="14.25" customHeight="1">
      <c r="A331" s="260"/>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row>
    <row r="332" ht="14.25" customHeight="1">
      <c r="A332" s="260"/>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c r="AA332" s="260"/>
    </row>
    <row r="333" ht="14.25" customHeight="1">
      <c r="A333" s="260"/>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row>
    <row r="334" ht="14.25" customHeight="1">
      <c r="A334" s="260"/>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row>
    <row r="335" ht="14.25" customHeight="1">
      <c r="A335" s="260"/>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row>
    <row r="336" ht="14.25" customHeight="1">
      <c r="A336" s="260"/>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c r="AA336" s="260"/>
    </row>
    <row r="337" ht="14.25" customHeight="1">
      <c r="A337" s="260"/>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row>
    <row r="338" ht="14.25" customHeight="1">
      <c r="A338" s="260"/>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row>
    <row r="339" ht="14.25" customHeight="1">
      <c r="A339" s="260"/>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row>
    <row r="340" ht="14.25" customHeight="1">
      <c r="A340" s="260"/>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row>
    <row r="341" ht="14.25" customHeight="1">
      <c r="A341" s="260"/>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row>
    <row r="342" ht="14.25" customHeight="1">
      <c r="A342" s="260"/>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row>
    <row r="343" ht="14.25" customHeight="1">
      <c r="A343" s="260"/>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row>
    <row r="344" ht="14.25" customHeight="1">
      <c r="A344" s="260"/>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row>
    <row r="345" ht="14.25" customHeight="1">
      <c r="A345" s="260"/>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row>
    <row r="346" ht="14.25" customHeight="1">
      <c r="A346" s="260"/>
      <c r="B346" s="260"/>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row>
    <row r="347" ht="14.25" customHeight="1">
      <c r="A347" s="260"/>
      <c r="B347" s="260"/>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row>
    <row r="348" ht="14.25" customHeight="1">
      <c r="A348" s="260"/>
      <c r="B348" s="260"/>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row>
    <row r="349" ht="14.25" customHeight="1">
      <c r="A349" s="260"/>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row>
    <row r="350" ht="14.25" customHeight="1">
      <c r="A350" s="260"/>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row>
    <row r="351" ht="14.25" customHeight="1">
      <c r="A351" s="260"/>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row>
    <row r="352" ht="14.25" customHeight="1">
      <c r="A352" s="260"/>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row>
    <row r="353" ht="14.25" customHeight="1">
      <c r="A353" s="260"/>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row>
    <row r="354" ht="14.25" customHeight="1">
      <c r="A354" s="260"/>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row>
    <row r="355" ht="14.25" customHeight="1">
      <c r="A355" s="260"/>
      <c r="B355" s="260"/>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row>
    <row r="356" ht="14.25" customHeight="1">
      <c r="A356" s="260"/>
      <c r="B356" s="260"/>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row>
    <row r="357" ht="14.25" customHeight="1">
      <c r="A357" s="260"/>
      <c r="B357" s="260"/>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row>
    <row r="358" ht="14.25" customHeight="1">
      <c r="A358" s="260"/>
      <c r="B358" s="260"/>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row>
    <row r="359" ht="14.25" customHeight="1">
      <c r="A359" s="260"/>
      <c r="B359" s="260"/>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row>
    <row r="360" ht="14.25" customHeight="1">
      <c r="A360" s="260"/>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row>
    <row r="361" ht="14.25" customHeight="1">
      <c r="A361" s="260"/>
      <c r="B361" s="260"/>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row>
    <row r="362" ht="14.25" customHeight="1">
      <c r="A362" s="260"/>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row>
    <row r="363" ht="14.25" customHeight="1">
      <c r="A363" s="260"/>
      <c r="B363" s="260"/>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row>
    <row r="364" ht="14.25" customHeight="1">
      <c r="A364" s="260"/>
      <c r="B364" s="260"/>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row>
    <row r="365" ht="14.25" customHeight="1">
      <c r="A365" s="260"/>
      <c r="B365" s="260"/>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row>
    <row r="366" ht="14.25" customHeight="1">
      <c r="A366" s="260"/>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row>
    <row r="367" ht="14.25" customHeight="1">
      <c r="A367" s="260"/>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row>
    <row r="368" ht="14.25" customHeight="1">
      <c r="A368" s="260"/>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row>
    <row r="369" ht="14.25" customHeight="1">
      <c r="A369" s="260"/>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row>
    <row r="370" ht="14.25" customHeight="1">
      <c r="A370" s="260"/>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row>
    <row r="371" ht="14.25" customHeight="1">
      <c r="A371" s="260"/>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row>
    <row r="372" ht="14.25" customHeight="1">
      <c r="A372" s="260"/>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row>
    <row r="373" ht="14.25" customHeight="1">
      <c r="A373" s="260"/>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row>
    <row r="374" ht="14.25" customHeight="1">
      <c r="A374" s="260"/>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row>
    <row r="375" ht="14.25" customHeight="1">
      <c r="A375" s="260"/>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row>
    <row r="376" ht="14.25" customHeight="1">
      <c r="A376" s="260"/>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row>
    <row r="377" ht="14.25" customHeight="1">
      <c r="A377" s="260"/>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row>
    <row r="378" ht="14.25" customHeight="1">
      <c r="A378" s="260"/>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row>
    <row r="379" ht="14.25" customHeight="1">
      <c r="A379" s="260"/>
      <c r="B379" s="260"/>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row>
    <row r="380" ht="14.25" customHeight="1">
      <c r="A380" s="260"/>
      <c r="B380" s="260"/>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row>
    <row r="381" ht="14.25" customHeight="1">
      <c r="A381" s="260"/>
      <c r="B381" s="260"/>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row>
    <row r="382" ht="14.25" customHeight="1">
      <c r="A382" s="260"/>
      <c r="B382" s="260"/>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row>
    <row r="383" ht="14.25" customHeight="1">
      <c r="A383" s="260"/>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row>
    <row r="384" ht="14.25" customHeight="1">
      <c r="A384" s="260"/>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row>
    <row r="385" ht="14.25" customHeight="1">
      <c r="A385" s="260"/>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row>
    <row r="386" ht="14.25" customHeight="1">
      <c r="A386" s="260"/>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row>
    <row r="387" ht="14.25" customHeight="1">
      <c r="A387" s="260"/>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row>
    <row r="388" ht="14.25" customHeight="1">
      <c r="A388" s="260"/>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row>
    <row r="389" ht="14.25" customHeight="1">
      <c r="A389" s="260"/>
      <c r="B389" s="260"/>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row>
    <row r="390" ht="14.25" customHeight="1">
      <c r="A390" s="260"/>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row>
    <row r="391" ht="14.25" customHeight="1">
      <c r="A391" s="260"/>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row>
    <row r="392" ht="14.25" customHeight="1">
      <c r="A392" s="260"/>
      <c r="B392" s="260"/>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row>
    <row r="393" ht="14.25" customHeight="1">
      <c r="A393" s="260"/>
      <c r="B393" s="260"/>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row>
    <row r="394" ht="14.25" customHeight="1">
      <c r="A394" s="260"/>
      <c r="B394" s="260"/>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row>
    <row r="395" ht="14.25" customHeight="1">
      <c r="A395" s="260"/>
      <c r="B395" s="260"/>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row>
    <row r="396" ht="14.25" customHeight="1">
      <c r="A396" s="260"/>
      <c r="B396" s="260"/>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row>
    <row r="397" ht="14.25" customHeight="1">
      <c r="A397" s="260"/>
      <c r="B397" s="260"/>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row>
    <row r="398" ht="14.25" customHeight="1">
      <c r="A398" s="260"/>
      <c r="B398" s="260"/>
      <c r="C398" s="260"/>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c r="AA398" s="260"/>
    </row>
    <row r="399" ht="14.25" customHeight="1">
      <c r="A399" s="260"/>
      <c r="B399" s="260"/>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c r="AA399" s="260"/>
    </row>
    <row r="400" ht="14.25" customHeight="1">
      <c r="A400" s="260"/>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row>
    <row r="401" ht="14.25" customHeight="1">
      <c r="A401" s="260"/>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row>
    <row r="402" ht="14.25" customHeight="1">
      <c r="A402" s="260"/>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row>
    <row r="403" ht="14.25" customHeight="1">
      <c r="A403" s="260"/>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row>
    <row r="404" ht="14.25" customHeight="1">
      <c r="A404" s="260"/>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row>
    <row r="405" ht="14.25" customHeight="1">
      <c r="A405" s="260"/>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row>
    <row r="406" ht="14.25" customHeight="1">
      <c r="A406" s="260"/>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row>
    <row r="407" ht="14.25" customHeight="1">
      <c r="A407" s="260"/>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c r="AA407" s="260"/>
    </row>
    <row r="408" ht="14.25" customHeight="1">
      <c r="A408" s="260"/>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row>
    <row r="409" ht="14.25" customHeight="1">
      <c r="A409" s="260"/>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row>
    <row r="410" ht="14.25" customHeight="1">
      <c r="A410" s="260"/>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row>
    <row r="411" ht="14.25" customHeight="1">
      <c r="A411" s="260"/>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row>
    <row r="412" ht="14.25" customHeight="1">
      <c r="A412" s="260"/>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row>
    <row r="413" ht="14.25" customHeight="1">
      <c r="A413" s="260"/>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row>
    <row r="414" ht="14.25" customHeight="1">
      <c r="A414" s="260"/>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row>
    <row r="415" ht="14.25" customHeight="1">
      <c r="A415" s="260"/>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row>
    <row r="416" ht="14.25" customHeight="1">
      <c r="A416" s="260"/>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row>
    <row r="417" ht="14.25" customHeight="1">
      <c r="A417" s="260"/>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c r="AA417" s="260"/>
    </row>
    <row r="418" ht="14.25" customHeight="1">
      <c r="A418" s="260"/>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c r="AA418" s="260"/>
    </row>
    <row r="419" ht="14.25" customHeight="1">
      <c r="A419" s="260"/>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c r="AA419" s="260"/>
    </row>
    <row r="420" ht="14.25" customHeight="1">
      <c r="A420" s="260"/>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c r="AA420" s="260"/>
    </row>
    <row r="421" ht="14.25" customHeight="1">
      <c r="A421" s="260"/>
      <c r="B421" s="260"/>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c r="AA421" s="260"/>
    </row>
    <row r="422" ht="14.25" customHeight="1">
      <c r="A422" s="260"/>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row>
    <row r="423" ht="14.25" customHeight="1">
      <c r="A423" s="260"/>
      <c r="B423" s="260"/>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c r="AA423" s="260"/>
    </row>
    <row r="424" ht="14.25" customHeight="1">
      <c r="A424" s="260"/>
      <c r="B424" s="260"/>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row>
    <row r="425" ht="14.25" customHeight="1">
      <c r="A425" s="260"/>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row>
    <row r="426" ht="14.25" customHeight="1">
      <c r="A426" s="260"/>
      <c r="B426" s="260"/>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row>
    <row r="427" ht="14.25" customHeight="1">
      <c r="A427" s="260"/>
      <c r="B427" s="260"/>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c r="AA427" s="260"/>
    </row>
    <row r="428" ht="14.25" customHeight="1">
      <c r="A428" s="260"/>
      <c r="B428" s="260"/>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c r="AA428" s="260"/>
    </row>
    <row r="429" ht="14.25" customHeight="1">
      <c r="A429" s="260"/>
      <c r="B429" s="260"/>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row>
    <row r="430" ht="14.25" customHeight="1">
      <c r="A430" s="260"/>
      <c r="B430" s="260"/>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c r="AA430" s="260"/>
    </row>
    <row r="431" ht="14.25" customHeight="1">
      <c r="A431" s="260"/>
      <c r="B431" s="260"/>
      <c r="C431" s="260"/>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c r="AA431" s="260"/>
    </row>
    <row r="432" ht="14.25" customHeight="1">
      <c r="A432" s="260"/>
      <c r="B432" s="260"/>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c r="AA432" s="260"/>
    </row>
    <row r="433" ht="14.25" customHeight="1">
      <c r="A433" s="260"/>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c r="AA433" s="260"/>
    </row>
    <row r="434" ht="14.25" customHeight="1">
      <c r="A434" s="260"/>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c r="AA434" s="260"/>
    </row>
    <row r="435" ht="14.25" customHeight="1">
      <c r="A435" s="260"/>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row>
    <row r="436" ht="14.25" customHeight="1">
      <c r="A436" s="260"/>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row>
    <row r="437" ht="14.25" customHeight="1">
      <c r="A437" s="260"/>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row>
    <row r="438" ht="14.25" customHeight="1">
      <c r="A438" s="260"/>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row>
    <row r="439" ht="14.25" customHeight="1">
      <c r="A439" s="260"/>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row>
    <row r="440" ht="14.25" customHeight="1">
      <c r="A440" s="260"/>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row>
    <row r="441" ht="14.25" customHeight="1">
      <c r="A441" s="260"/>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row>
    <row r="442" ht="14.25" customHeight="1">
      <c r="A442" s="260"/>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row>
    <row r="443" ht="14.25" customHeight="1">
      <c r="A443" s="260"/>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c r="AA443" s="260"/>
    </row>
    <row r="444" ht="14.25" customHeight="1">
      <c r="A444" s="260"/>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row>
    <row r="445" ht="14.25" customHeight="1">
      <c r="A445" s="260"/>
      <c r="B445" s="260"/>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row>
    <row r="446" ht="14.25" customHeight="1">
      <c r="A446" s="260"/>
      <c r="B446" s="260"/>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c r="AA446" s="260"/>
    </row>
    <row r="447" ht="14.25" customHeight="1">
      <c r="A447" s="260"/>
      <c r="B447" s="260"/>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c r="AA447" s="260"/>
    </row>
    <row r="448" ht="14.25" customHeight="1">
      <c r="A448" s="260"/>
      <c r="B448" s="260"/>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c r="AA448" s="260"/>
    </row>
    <row r="449" ht="14.25" customHeight="1">
      <c r="A449" s="260"/>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row>
    <row r="450" ht="14.25" customHeight="1">
      <c r="A450" s="260"/>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c r="AA450" s="260"/>
    </row>
    <row r="451" ht="14.25" customHeight="1">
      <c r="A451" s="260"/>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c r="AA451" s="260"/>
    </row>
    <row r="452" ht="14.25" customHeight="1">
      <c r="A452" s="260"/>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c r="AA452" s="260"/>
    </row>
    <row r="453" ht="14.25" customHeight="1">
      <c r="A453" s="260"/>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row>
    <row r="454" ht="14.25" customHeight="1">
      <c r="A454" s="260"/>
      <c r="B454" s="260"/>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c r="AA454" s="260"/>
    </row>
    <row r="455" ht="14.25" customHeight="1">
      <c r="A455" s="260"/>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row>
    <row r="456" ht="14.25" customHeight="1">
      <c r="A456" s="260"/>
      <c r="B456" s="260"/>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row>
    <row r="457" ht="14.25" customHeight="1">
      <c r="A457" s="260"/>
      <c r="B457" s="260"/>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row>
    <row r="458" ht="14.25" customHeight="1">
      <c r="A458" s="260"/>
      <c r="B458" s="260"/>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c r="AA458" s="260"/>
    </row>
    <row r="459" ht="14.25" customHeight="1">
      <c r="A459" s="260"/>
      <c r="B459" s="260"/>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c r="AA459" s="260"/>
    </row>
    <row r="460" ht="14.25" customHeight="1">
      <c r="A460" s="260"/>
      <c r="B460" s="260"/>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c r="AA460" s="260"/>
    </row>
    <row r="461" ht="14.25" customHeight="1">
      <c r="A461" s="260"/>
      <c r="B461" s="260"/>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c r="AA461" s="260"/>
    </row>
    <row r="462" ht="14.25" customHeight="1">
      <c r="A462" s="260"/>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row>
    <row r="463" ht="14.25" customHeight="1">
      <c r="A463" s="260"/>
      <c r="B463" s="260"/>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c r="AA463" s="260"/>
    </row>
    <row r="464" ht="14.25" customHeight="1">
      <c r="A464" s="260"/>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row>
    <row r="465" ht="14.25" customHeight="1">
      <c r="A465" s="260"/>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row>
    <row r="466" ht="14.25" customHeight="1">
      <c r="A466" s="260"/>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c r="AA466" s="260"/>
    </row>
    <row r="467" ht="14.25" customHeight="1">
      <c r="A467" s="260"/>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c r="AA467" s="260"/>
    </row>
    <row r="468" ht="14.25" customHeight="1">
      <c r="A468" s="260"/>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row>
    <row r="469" ht="14.25" customHeight="1">
      <c r="A469" s="260"/>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row>
    <row r="470" ht="14.25" customHeight="1">
      <c r="A470" s="260"/>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c r="AA470" s="260"/>
    </row>
    <row r="471" ht="14.25" customHeight="1">
      <c r="A471" s="260"/>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c r="AA471" s="260"/>
    </row>
    <row r="472" ht="14.25" customHeight="1">
      <c r="A472" s="260"/>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c r="AA472" s="260"/>
    </row>
    <row r="473" ht="14.25" customHeight="1">
      <c r="A473" s="260"/>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row>
    <row r="474" ht="14.25" customHeight="1">
      <c r="A474" s="260"/>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row>
    <row r="475" ht="14.25" customHeight="1">
      <c r="A475" s="260"/>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row>
    <row r="476" ht="14.25" customHeight="1">
      <c r="A476" s="260"/>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row>
    <row r="477" ht="14.25" customHeight="1">
      <c r="A477" s="260"/>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c r="AA477" s="260"/>
    </row>
    <row r="478" ht="14.25" customHeight="1">
      <c r="A478" s="260"/>
      <c r="B478" s="260"/>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c r="AA478" s="260"/>
    </row>
    <row r="479" ht="14.25" customHeight="1">
      <c r="A479" s="260"/>
      <c r="B479" s="260"/>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c r="AA479" s="260"/>
    </row>
    <row r="480" ht="14.25" customHeight="1">
      <c r="A480" s="260"/>
      <c r="B480" s="260"/>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c r="AA480" s="260"/>
    </row>
    <row r="481" ht="14.25" customHeight="1">
      <c r="A481" s="260"/>
      <c r="B481" s="260"/>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c r="AA481" s="260"/>
    </row>
    <row r="482" ht="14.25" customHeight="1">
      <c r="A482" s="260"/>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row>
    <row r="483" ht="14.25" customHeight="1">
      <c r="A483" s="260"/>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c r="AA483" s="260"/>
    </row>
    <row r="484" ht="14.25" customHeight="1">
      <c r="A484" s="260"/>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row>
    <row r="485" ht="14.25" customHeight="1">
      <c r="A485" s="260"/>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c r="AA485" s="260"/>
    </row>
    <row r="486" ht="14.25" customHeight="1">
      <c r="A486" s="260"/>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c r="AA486" s="260"/>
    </row>
    <row r="487" ht="14.25" customHeight="1">
      <c r="A487" s="260"/>
      <c r="B487" s="260"/>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row>
    <row r="488" ht="14.25" customHeight="1">
      <c r="A488" s="260"/>
      <c r="B488" s="260"/>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c r="AA488" s="260"/>
    </row>
    <row r="489" ht="14.25" customHeight="1">
      <c r="A489" s="260"/>
      <c r="B489" s="260"/>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0"/>
    </row>
    <row r="490" ht="14.25" customHeight="1">
      <c r="A490" s="260"/>
      <c r="B490" s="260"/>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c r="AA490" s="260"/>
    </row>
    <row r="491" ht="14.25" customHeight="1">
      <c r="A491" s="260"/>
      <c r="B491" s="260"/>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c r="AA491" s="260"/>
    </row>
    <row r="492" ht="14.25" customHeight="1">
      <c r="A492" s="260"/>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c r="AA492" s="260"/>
    </row>
    <row r="493" ht="14.25" customHeight="1">
      <c r="A493" s="260"/>
      <c r="B493" s="260"/>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c r="AA493" s="260"/>
    </row>
    <row r="494" ht="14.25" customHeight="1">
      <c r="A494" s="260"/>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c r="AA494" s="260"/>
    </row>
    <row r="495" ht="14.25" customHeight="1">
      <c r="A495" s="260"/>
      <c r="B495" s="260"/>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0"/>
    </row>
    <row r="496" ht="14.25" customHeight="1">
      <c r="A496" s="260"/>
      <c r="B496" s="260"/>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c r="AA496" s="260"/>
    </row>
    <row r="497" ht="14.25" customHeight="1">
      <c r="A497" s="260"/>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c r="AA497" s="260"/>
    </row>
    <row r="498" ht="14.25" customHeight="1">
      <c r="A498" s="260"/>
      <c r="B498" s="260"/>
      <c r="C498" s="260"/>
      <c r="D498" s="260"/>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c r="AA498" s="260"/>
    </row>
    <row r="499" ht="14.25" customHeight="1">
      <c r="A499" s="260"/>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c r="AA499" s="260"/>
    </row>
    <row r="500" ht="14.25" customHeight="1">
      <c r="A500" s="260"/>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c r="AA500" s="260"/>
    </row>
    <row r="501" ht="14.25" customHeight="1">
      <c r="A501" s="260"/>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c r="AA501" s="260"/>
    </row>
    <row r="502" ht="14.25" customHeight="1">
      <c r="A502" s="260"/>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c r="AA502" s="260"/>
    </row>
    <row r="503" ht="14.25" customHeight="1">
      <c r="A503" s="260"/>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c r="AA503" s="260"/>
    </row>
    <row r="504" ht="14.25" customHeight="1">
      <c r="A504" s="260"/>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c r="AA504" s="260"/>
    </row>
    <row r="505" ht="14.25" customHeight="1">
      <c r="A505" s="260"/>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c r="AA505" s="260"/>
    </row>
    <row r="506" ht="14.25" customHeight="1">
      <c r="A506" s="260"/>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c r="AA506" s="260"/>
    </row>
    <row r="507" ht="14.25" customHeight="1">
      <c r="A507" s="260"/>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row>
    <row r="508" ht="14.25" customHeight="1">
      <c r="A508" s="260"/>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c r="AA508" s="260"/>
    </row>
    <row r="509" ht="14.25" customHeight="1">
      <c r="A509" s="260"/>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c r="AA509" s="260"/>
    </row>
    <row r="510" ht="14.25" customHeight="1">
      <c r="A510" s="260"/>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row>
    <row r="511" ht="14.25" customHeight="1">
      <c r="A511" s="260"/>
      <c r="B511" s="260"/>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c r="AA511" s="260"/>
    </row>
    <row r="512" ht="14.25" customHeight="1">
      <c r="A512" s="260"/>
      <c r="B512" s="260"/>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row>
    <row r="513" ht="14.25" customHeight="1">
      <c r="A513" s="260"/>
      <c r="B513" s="260"/>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c r="AA513" s="260"/>
    </row>
    <row r="514" ht="14.25" customHeight="1">
      <c r="A514" s="260"/>
      <c r="B514" s="260"/>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c r="AA514" s="260"/>
    </row>
    <row r="515" ht="14.25" customHeight="1">
      <c r="A515" s="260"/>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260"/>
    </row>
    <row r="516" ht="14.25" customHeight="1">
      <c r="A516" s="260"/>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row>
    <row r="517" ht="14.25" customHeight="1">
      <c r="A517" s="260"/>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row>
    <row r="518" ht="14.25" customHeight="1">
      <c r="A518" s="260"/>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row>
    <row r="519" ht="14.25" customHeight="1">
      <c r="A519" s="260"/>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c r="AA519" s="260"/>
    </row>
    <row r="520" ht="14.25" customHeight="1">
      <c r="A520" s="260"/>
      <c r="B520" s="260"/>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c r="AA520" s="260"/>
    </row>
    <row r="521" ht="14.25" customHeight="1">
      <c r="A521" s="260"/>
      <c r="B521" s="260"/>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c r="AA521" s="260"/>
    </row>
    <row r="522" ht="14.25" customHeight="1">
      <c r="A522" s="260"/>
      <c r="B522" s="260"/>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c r="AA522" s="260"/>
    </row>
    <row r="523" ht="14.25" customHeight="1">
      <c r="A523" s="260"/>
      <c r="B523" s="260"/>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c r="AA523" s="260"/>
    </row>
    <row r="524" ht="14.25" customHeight="1">
      <c r="A524" s="260"/>
      <c r="B524" s="260"/>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c r="AA524" s="260"/>
    </row>
    <row r="525" ht="14.25" customHeight="1">
      <c r="A525" s="260"/>
      <c r="B525" s="260"/>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c r="AA525" s="260"/>
    </row>
    <row r="526" ht="14.25" customHeight="1">
      <c r="A526" s="260"/>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c r="AA526" s="260"/>
    </row>
    <row r="527" ht="14.25" customHeight="1">
      <c r="A527" s="260"/>
      <c r="B527" s="260"/>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c r="AA527" s="260"/>
    </row>
    <row r="528" ht="14.25" customHeight="1">
      <c r="A528" s="260"/>
      <c r="B528" s="260"/>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c r="AA528" s="260"/>
    </row>
    <row r="529" ht="14.25" customHeight="1">
      <c r="A529" s="260"/>
      <c r="B529" s="260"/>
      <c r="C529" s="260"/>
      <c r="D529" s="260"/>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c r="AA529" s="260"/>
    </row>
    <row r="530" ht="14.25" customHeight="1">
      <c r="A530" s="260"/>
      <c r="B530" s="260"/>
      <c r="C530" s="260"/>
      <c r="D530" s="260"/>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c r="AA530" s="260"/>
    </row>
    <row r="531" ht="14.25" customHeight="1">
      <c r="A531" s="260"/>
      <c r="B531" s="260"/>
      <c r="C531" s="260"/>
      <c r="D531" s="260"/>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c r="AA531" s="260"/>
    </row>
    <row r="532" ht="14.25" customHeight="1">
      <c r="A532" s="260"/>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c r="AA532" s="260"/>
    </row>
    <row r="533" ht="14.25" customHeight="1">
      <c r="A533" s="260"/>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c r="AA533" s="260"/>
    </row>
    <row r="534" ht="14.25" customHeight="1">
      <c r="A534" s="260"/>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c r="AA534" s="260"/>
    </row>
    <row r="535" ht="14.25" customHeight="1">
      <c r="A535" s="260"/>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c r="AA535" s="260"/>
    </row>
    <row r="536" ht="14.25" customHeight="1">
      <c r="A536" s="260"/>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c r="AA536" s="260"/>
    </row>
    <row r="537" ht="14.25" customHeight="1">
      <c r="A537" s="260"/>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c r="AA537" s="260"/>
    </row>
    <row r="538" ht="14.25" customHeight="1">
      <c r="A538" s="260"/>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c r="AA538" s="260"/>
    </row>
    <row r="539" ht="14.25" customHeight="1">
      <c r="A539" s="260"/>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c r="AA539" s="260"/>
    </row>
    <row r="540" ht="14.25" customHeight="1">
      <c r="A540" s="260"/>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c r="AA540" s="260"/>
    </row>
    <row r="541" ht="14.25" customHeight="1">
      <c r="A541" s="260"/>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c r="AA541" s="260"/>
    </row>
    <row r="542" ht="14.25" customHeight="1">
      <c r="A542" s="260"/>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c r="AA542" s="260"/>
    </row>
    <row r="543" ht="14.25" customHeight="1">
      <c r="A543" s="260"/>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c r="AA543" s="260"/>
    </row>
    <row r="544" ht="14.25" customHeight="1">
      <c r="A544" s="260"/>
      <c r="B544" s="260"/>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c r="AA544" s="260"/>
    </row>
    <row r="545" ht="14.25" customHeight="1">
      <c r="A545" s="260"/>
      <c r="B545" s="260"/>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c r="AA545" s="260"/>
    </row>
    <row r="546" ht="14.25" customHeight="1">
      <c r="A546" s="260"/>
      <c r="B546" s="260"/>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c r="AA546" s="260"/>
    </row>
    <row r="547" ht="14.25" customHeight="1">
      <c r="A547" s="260"/>
      <c r="B547" s="260"/>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c r="AA547" s="260"/>
    </row>
    <row r="548" ht="14.25" customHeight="1">
      <c r="A548" s="260"/>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c r="AA548" s="260"/>
    </row>
    <row r="549" ht="14.25" customHeight="1">
      <c r="A549" s="260"/>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c r="AA549" s="260"/>
    </row>
    <row r="550" ht="14.25" customHeight="1">
      <c r="A550" s="260"/>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c r="AA550" s="260"/>
    </row>
    <row r="551" ht="14.25" customHeight="1">
      <c r="A551" s="260"/>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c r="AA551" s="260"/>
    </row>
    <row r="552" ht="14.25" customHeight="1">
      <c r="A552" s="260"/>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c r="AA552" s="260"/>
    </row>
    <row r="553" ht="14.25" customHeight="1">
      <c r="A553" s="260"/>
      <c r="B553" s="260"/>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c r="AA553" s="260"/>
    </row>
    <row r="554" ht="14.25" customHeight="1">
      <c r="A554" s="260"/>
      <c r="B554" s="260"/>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c r="AA554" s="260"/>
    </row>
    <row r="555" ht="14.25" customHeight="1">
      <c r="A555" s="260"/>
      <c r="B555" s="260"/>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c r="AA555" s="260"/>
    </row>
    <row r="556" ht="14.25" customHeight="1">
      <c r="A556" s="260"/>
      <c r="B556" s="260"/>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c r="AA556" s="260"/>
    </row>
    <row r="557" ht="14.25" customHeight="1">
      <c r="A557" s="260"/>
      <c r="B557" s="260"/>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c r="AA557" s="260"/>
    </row>
    <row r="558" ht="14.25" customHeight="1">
      <c r="A558" s="260"/>
      <c r="B558" s="260"/>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c r="AA558" s="260"/>
    </row>
    <row r="559" ht="14.25" customHeight="1">
      <c r="A559" s="260"/>
      <c r="B559" s="260"/>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c r="AA559" s="260"/>
    </row>
    <row r="560" ht="14.25" customHeight="1">
      <c r="A560" s="260"/>
      <c r="B560" s="260"/>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c r="AA560" s="260"/>
    </row>
    <row r="561" ht="14.25" customHeight="1">
      <c r="A561" s="260"/>
      <c r="B561" s="260"/>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c r="AA561" s="260"/>
    </row>
    <row r="562" ht="14.25" customHeight="1">
      <c r="A562" s="260"/>
      <c r="B562" s="260"/>
      <c r="C562" s="260"/>
      <c r="D562" s="260"/>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c r="AA562" s="260"/>
    </row>
    <row r="563" ht="14.25" customHeight="1">
      <c r="A563" s="260"/>
      <c r="B563" s="260"/>
      <c r="C563" s="260"/>
      <c r="D563" s="260"/>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c r="AA563" s="260"/>
    </row>
    <row r="564" ht="14.25" customHeight="1">
      <c r="A564" s="260"/>
      <c r="B564" s="260"/>
      <c r="C564" s="260"/>
      <c r="D564" s="260"/>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c r="AA564" s="260"/>
    </row>
    <row r="565" ht="14.25" customHeight="1">
      <c r="A565" s="260"/>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c r="AA565" s="260"/>
    </row>
    <row r="566" ht="14.25" customHeight="1">
      <c r="A566" s="260"/>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c r="AA566" s="260"/>
    </row>
    <row r="567" ht="14.25" customHeight="1">
      <c r="A567" s="260"/>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c r="AA567" s="260"/>
    </row>
    <row r="568" ht="14.25" customHeight="1">
      <c r="A568" s="260"/>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c r="AA568" s="260"/>
    </row>
    <row r="569" ht="14.25" customHeight="1">
      <c r="A569" s="260"/>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c r="AA569" s="260"/>
    </row>
    <row r="570" ht="14.25" customHeight="1">
      <c r="A570" s="260"/>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c r="AA570" s="260"/>
    </row>
    <row r="571" ht="14.25" customHeight="1">
      <c r="A571" s="260"/>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c r="AA571" s="260"/>
    </row>
    <row r="572" ht="14.25" customHeight="1">
      <c r="A572" s="260"/>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row>
    <row r="573" ht="14.25" customHeight="1">
      <c r="A573" s="260"/>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c r="AA573" s="260"/>
    </row>
    <row r="574" ht="14.25" customHeight="1">
      <c r="A574" s="260"/>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c r="AA574" s="260"/>
    </row>
    <row r="575" ht="14.25" customHeight="1">
      <c r="A575" s="260"/>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c r="AA575" s="260"/>
    </row>
    <row r="576" ht="14.25" customHeight="1">
      <c r="A576" s="260"/>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row>
    <row r="577" ht="14.25" customHeight="1">
      <c r="A577" s="260"/>
      <c r="B577" s="260"/>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c r="AA577" s="260"/>
    </row>
    <row r="578" ht="14.25" customHeight="1">
      <c r="A578" s="260"/>
      <c r="B578" s="260"/>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c r="AA578" s="260"/>
    </row>
    <row r="579" ht="14.25" customHeight="1">
      <c r="A579" s="260"/>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c r="AA579" s="260"/>
    </row>
    <row r="580" ht="14.25" customHeight="1">
      <c r="A580" s="260"/>
      <c r="B580" s="260"/>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c r="AA580" s="260"/>
    </row>
    <row r="581" ht="14.25" customHeight="1">
      <c r="A581" s="260"/>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c r="AA581" s="260"/>
    </row>
    <row r="582" ht="14.25" customHeight="1">
      <c r="A582" s="260"/>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c r="AA582" s="260"/>
    </row>
    <row r="583" ht="14.25" customHeight="1">
      <c r="A583" s="260"/>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c r="AA583" s="260"/>
    </row>
    <row r="584" ht="14.25" customHeight="1">
      <c r="A584" s="260"/>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c r="AA584" s="260"/>
    </row>
    <row r="585" ht="14.25" customHeight="1">
      <c r="A585" s="260"/>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60"/>
    </row>
    <row r="586" ht="14.25" customHeight="1">
      <c r="A586" s="260"/>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c r="AA586" s="260"/>
    </row>
    <row r="587" ht="14.25" customHeight="1">
      <c r="A587" s="260"/>
      <c r="B587" s="260"/>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c r="AA587" s="260"/>
    </row>
    <row r="588" ht="14.25" customHeight="1">
      <c r="A588" s="260"/>
      <c r="B588" s="260"/>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c r="AA588" s="260"/>
    </row>
    <row r="589" ht="14.25" customHeight="1">
      <c r="A589" s="260"/>
      <c r="B589" s="260"/>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c r="AA589" s="260"/>
    </row>
    <row r="590" ht="14.25" customHeight="1">
      <c r="A590" s="260"/>
      <c r="B590" s="260"/>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c r="AA590" s="260"/>
    </row>
    <row r="591" ht="14.25" customHeight="1">
      <c r="A591" s="260"/>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row>
    <row r="592" ht="14.25" customHeight="1">
      <c r="A592" s="260"/>
      <c r="B592" s="260"/>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c r="AA592" s="260"/>
    </row>
    <row r="593" ht="14.25" customHeight="1">
      <c r="A593" s="260"/>
      <c r="B593" s="260"/>
      <c r="C593" s="260"/>
      <c r="D593" s="260"/>
      <c r="E593" s="260"/>
      <c r="F593" s="260"/>
      <c r="G593" s="260"/>
      <c r="H593" s="260"/>
      <c r="I593" s="260"/>
      <c r="J593" s="260"/>
      <c r="K593" s="260"/>
      <c r="L593" s="260"/>
      <c r="M593" s="260"/>
      <c r="N593" s="260"/>
      <c r="O593" s="260"/>
      <c r="P593" s="260"/>
      <c r="Q593" s="260"/>
      <c r="R593" s="260"/>
      <c r="S593" s="260"/>
      <c r="T593" s="260"/>
      <c r="U593" s="260"/>
      <c r="V593" s="260"/>
      <c r="W593" s="260"/>
      <c r="X593" s="260"/>
      <c r="Y593" s="260"/>
      <c r="Z593" s="260"/>
      <c r="AA593" s="260"/>
    </row>
    <row r="594" ht="14.25" customHeight="1">
      <c r="A594" s="260"/>
      <c r="B594" s="260"/>
      <c r="C594" s="260"/>
      <c r="D594" s="260"/>
      <c r="E594" s="260"/>
      <c r="F594" s="260"/>
      <c r="G594" s="260"/>
      <c r="H594" s="260"/>
      <c r="I594" s="260"/>
      <c r="J594" s="260"/>
      <c r="K594" s="260"/>
      <c r="L594" s="260"/>
      <c r="M594" s="260"/>
      <c r="N594" s="260"/>
      <c r="O594" s="260"/>
      <c r="P594" s="260"/>
      <c r="Q594" s="260"/>
      <c r="R594" s="260"/>
      <c r="S594" s="260"/>
      <c r="T594" s="260"/>
      <c r="U594" s="260"/>
      <c r="V594" s="260"/>
      <c r="W594" s="260"/>
      <c r="X594" s="260"/>
      <c r="Y594" s="260"/>
      <c r="Z594" s="260"/>
      <c r="AA594" s="260"/>
    </row>
    <row r="595" ht="14.25" customHeight="1">
      <c r="A595" s="260"/>
      <c r="B595" s="260"/>
      <c r="C595" s="260"/>
      <c r="D595" s="260"/>
      <c r="E595" s="260"/>
      <c r="F595" s="260"/>
      <c r="G595" s="260"/>
      <c r="H595" s="260"/>
      <c r="I595" s="260"/>
      <c r="J595" s="260"/>
      <c r="K595" s="260"/>
      <c r="L595" s="260"/>
      <c r="M595" s="260"/>
      <c r="N595" s="260"/>
      <c r="O595" s="260"/>
      <c r="P595" s="260"/>
      <c r="Q595" s="260"/>
      <c r="R595" s="260"/>
      <c r="S595" s="260"/>
      <c r="T595" s="260"/>
      <c r="U595" s="260"/>
      <c r="V595" s="260"/>
      <c r="W595" s="260"/>
      <c r="X595" s="260"/>
      <c r="Y595" s="260"/>
      <c r="Z595" s="260"/>
      <c r="AA595" s="260"/>
    </row>
    <row r="596" ht="14.25" customHeight="1">
      <c r="A596" s="260"/>
      <c r="B596" s="260"/>
      <c r="C596" s="260"/>
      <c r="D596" s="260"/>
      <c r="E596" s="260"/>
      <c r="F596" s="260"/>
      <c r="G596" s="260"/>
      <c r="H596" s="260"/>
      <c r="I596" s="260"/>
      <c r="J596" s="260"/>
      <c r="K596" s="260"/>
      <c r="L596" s="260"/>
      <c r="M596" s="260"/>
      <c r="N596" s="260"/>
      <c r="O596" s="260"/>
      <c r="P596" s="260"/>
      <c r="Q596" s="260"/>
      <c r="R596" s="260"/>
      <c r="S596" s="260"/>
      <c r="T596" s="260"/>
      <c r="U596" s="260"/>
      <c r="V596" s="260"/>
      <c r="W596" s="260"/>
      <c r="X596" s="260"/>
      <c r="Y596" s="260"/>
      <c r="Z596" s="260"/>
      <c r="AA596" s="260"/>
    </row>
    <row r="597" ht="14.25" customHeight="1">
      <c r="A597" s="260"/>
      <c r="B597" s="260"/>
      <c r="C597" s="260"/>
      <c r="D597" s="260"/>
      <c r="E597" s="260"/>
      <c r="F597" s="260"/>
      <c r="G597" s="260"/>
      <c r="H597" s="260"/>
      <c r="I597" s="260"/>
      <c r="J597" s="260"/>
      <c r="K597" s="260"/>
      <c r="L597" s="260"/>
      <c r="M597" s="260"/>
      <c r="N597" s="260"/>
      <c r="O597" s="260"/>
      <c r="P597" s="260"/>
      <c r="Q597" s="260"/>
      <c r="R597" s="260"/>
      <c r="S597" s="260"/>
      <c r="T597" s="260"/>
      <c r="U597" s="260"/>
      <c r="V597" s="260"/>
      <c r="W597" s="260"/>
      <c r="X597" s="260"/>
      <c r="Y597" s="260"/>
      <c r="Z597" s="260"/>
      <c r="AA597" s="260"/>
    </row>
    <row r="598" ht="14.25" customHeight="1">
      <c r="A598" s="260"/>
      <c r="B598" s="260"/>
      <c r="C598" s="260"/>
      <c r="D598" s="260"/>
      <c r="E598" s="260"/>
      <c r="F598" s="260"/>
      <c r="G598" s="260"/>
      <c r="H598" s="260"/>
      <c r="I598" s="260"/>
      <c r="J598" s="260"/>
      <c r="K598" s="260"/>
      <c r="L598" s="260"/>
      <c r="M598" s="260"/>
      <c r="N598" s="260"/>
      <c r="O598" s="260"/>
      <c r="P598" s="260"/>
      <c r="Q598" s="260"/>
      <c r="R598" s="260"/>
      <c r="S598" s="260"/>
      <c r="T598" s="260"/>
      <c r="U598" s="260"/>
      <c r="V598" s="260"/>
      <c r="W598" s="260"/>
      <c r="X598" s="260"/>
      <c r="Y598" s="260"/>
      <c r="Z598" s="260"/>
      <c r="AA598" s="260"/>
    </row>
    <row r="599" ht="14.25" customHeight="1">
      <c r="A599" s="260"/>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c r="AA599" s="260"/>
    </row>
    <row r="600" ht="14.25" customHeight="1">
      <c r="A600" s="260"/>
      <c r="B600" s="260"/>
      <c r="C600" s="260"/>
      <c r="D600" s="260"/>
      <c r="E600" s="260"/>
      <c r="F600" s="260"/>
      <c r="G600" s="260"/>
      <c r="H600" s="260"/>
      <c r="I600" s="260"/>
      <c r="J600" s="260"/>
      <c r="K600" s="260"/>
      <c r="L600" s="260"/>
      <c r="M600" s="260"/>
      <c r="N600" s="260"/>
      <c r="O600" s="260"/>
      <c r="P600" s="260"/>
      <c r="Q600" s="260"/>
      <c r="R600" s="260"/>
      <c r="S600" s="260"/>
      <c r="T600" s="260"/>
      <c r="U600" s="260"/>
      <c r="V600" s="260"/>
      <c r="W600" s="260"/>
      <c r="X600" s="260"/>
      <c r="Y600" s="260"/>
      <c r="Z600" s="260"/>
      <c r="AA600" s="260"/>
    </row>
    <row r="601" ht="14.25" customHeight="1">
      <c r="A601" s="260"/>
      <c r="B601" s="260"/>
      <c r="C601" s="260"/>
      <c r="D601" s="260"/>
      <c r="E601" s="260"/>
      <c r="F601" s="260"/>
      <c r="G601" s="260"/>
      <c r="H601" s="260"/>
      <c r="I601" s="260"/>
      <c r="J601" s="260"/>
      <c r="K601" s="260"/>
      <c r="L601" s="260"/>
      <c r="M601" s="260"/>
      <c r="N601" s="260"/>
      <c r="O601" s="260"/>
      <c r="P601" s="260"/>
      <c r="Q601" s="260"/>
      <c r="R601" s="260"/>
      <c r="S601" s="260"/>
      <c r="T601" s="260"/>
      <c r="U601" s="260"/>
      <c r="V601" s="260"/>
      <c r="W601" s="260"/>
      <c r="X601" s="260"/>
      <c r="Y601" s="260"/>
      <c r="Z601" s="260"/>
      <c r="AA601" s="260"/>
    </row>
    <row r="602" ht="14.25" customHeight="1">
      <c r="A602" s="260"/>
      <c r="B602" s="260"/>
      <c r="C602" s="260"/>
      <c r="D602" s="260"/>
      <c r="E602" s="260"/>
      <c r="F602" s="260"/>
      <c r="G602" s="260"/>
      <c r="H602" s="260"/>
      <c r="I602" s="260"/>
      <c r="J602" s="260"/>
      <c r="K602" s="260"/>
      <c r="L602" s="260"/>
      <c r="M602" s="260"/>
      <c r="N602" s="260"/>
      <c r="O602" s="260"/>
      <c r="P602" s="260"/>
      <c r="Q602" s="260"/>
      <c r="R602" s="260"/>
      <c r="S602" s="260"/>
      <c r="T602" s="260"/>
      <c r="U602" s="260"/>
      <c r="V602" s="260"/>
      <c r="W602" s="260"/>
      <c r="X602" s="260"/>
      <c r="Y602" s="260"/>
      <c r="Z602" s="260"/>
      <c r="AA602" s="260"/>
    </row>
    <row r="603" ht="14.25" customHeight="1">
      <c r="A603" s="260"/>
      <c r="B603" s="260"/>
      <c r="C603" s="260"/>
      <c r="D603" s="260"/>
      <c r="E603" s="260"/>
      <c r="F603" s="260"/>
      <c r="G603" s="260"/>
      <c r="H603" s="260"/>
      <c r="I603" s="260"/>
      <c r="J603" s="260"/>
      <c r="K603" s="260"/>
      <c r="L603" s="260"/>
      <c r="M603" s="260"/>
      <c r="N603" s="260"/>
      <c r="O603" s="260"/>
      <c r="P603" s="260"/>
      <c r="Q603" s="260"/>
      <c r="R603" s="260"/>
      <c r="S603" s="260"/>
      <c r="T603" s="260"/>
      <c r="U603" s="260"/>
      <c r="V603" s="260"/>
      <c r="W603" s="260"/>
      <c r="X603" s="260"/>
      <c r="Y603" s="260"/>
      <c r="Z603" s="260"/>
      <c r="AA603" s="260"/>
    </row>
    <row r="604" ht="14.25" customHeight="1">
      <c r="A604" s="260"/>
      <c r="B604" s="260"/>
      <c r="C604" s="260"/>
      <c r="D604" s="260"/>
      <c r="E604" s="260"/>
      <c r="F604" s="260"/>
      <c r="G604" s="260"/>
      <c r="H604" s="260"/>
      <c r="I604" s="260"/>
      <c r="J604" s="260"/>
      <c r="K604" s="260"/>
      <c r="L604" s="260"/>
      <c r="M604" s="260"/>
      <c r="N604" s="260"/>
      <c r="O604" s="260"/>
      <c r="P604" s="260"/>
      <c r="Q604" s="260"/>
      <c r="R604" s="260"/>
      <c r="S604" s="260"/>
      <c r="T604" s="260"/>
      <c r="U604" s="260"/>
      <c r="V604" s="260"/>
      <c r="W604" s="260"/>
      <c r="X604" s="260"/>
      <c r="Y604" s="260"/>
      <c r="Z604" s="260"/>
      <c r="AA604" s="260"/>
    </row>
    <row r="605" ht="14.25" customHeight="1">
      <c r="A605" s="260"/>
      <c r="B605" s="260"/>
      <c r="C605" s="260"/>
      <c r="D605" s="260"/>
      <c r="E605" s="260"/>
      <c r="F605" s="260"/>
      <c r="G605" s="260"/>
      <c r="H605" s="260"/>
      <c r="I605" s="260"/>
      <c r="J605" s="260"/>
      <c r="K605" s="260"/>
      <c r="L605" s="260"/>
      <c r="M605" s="260"/>
      <c r="N605" s="260"/>
      <c r="O605" s="260"/>
      <c r="P605" s="260"/>
      <c r="Q605" s="260"/>
      <c r="R605" s="260"/>
      <c r="S605" s="260"/>
      <c r="T605" s="260"/>
      <c r="U605" s="260"/>
      <c r="V605" s="260"/>
      <c r="W605" s="260"/>
      <c r="X605" s="260"/>
      <c r="Y605" s="260"/>
      <c r="Z605" s="260"/>
      <c r="AA605" s="260"/>
    </row>
    <row r="606" ht="14.25" customHeight="1">
      <c r="A606" s="260"/>
      <c r="B606" s="260"/>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c r="AA606" s="260"/>
    </row>
    <row r="607" ht="14.25" customHeight="1">
      <c r="A607" s="260"/>
      <c r="B607" s="260"/>
      <c r="C607" s="260"/>
      <c r="D607" s="260"/>
      <c r="E607" s="260"/>
      <c r="F607" s="260"/>
      <c r="G607" s="260"/>
      <c r="H607" s="260"/>
      <c r="I607" s="260"/>
      <c r="J607" s="260"/>
      <c r="K607" s="260"/>
      <c r="L607" s="260"/>
      <c r="M607" s="260"/>
      <c r="N607" s="260"/>
      <c r="O607" s="260"/>
      <c r="P607" s="260"/>
      <c r="Q607" s="260"/>
      <c r="R607" s="260"/>
      <c r="S607" s="260"/>
      <c r="T607" s="260"/>
      <c r="U607" s="260"/>
      <c r="V607" s="260"/>
      <c r="W607" s="260"/>
      <c r="X607" s="260"/>
      <c r="Y607" s="260"/>
      <c r="Z607" s="260"/>
      <c r="AA607" s="260"/>
    </row>
    <row r="608" ht="14.25" customHeight="1">
      <c r="A608" s="260"/>
      <c r="B608" s="260"/>
      <c r="C608" s="260"/>
      <c r="D608" s="260"/>
      <c r="E608" s="260"/>
      <c r="F608" s="260"/>
      <c r="G608" s="260"/>
      <c r="H608" s="260"/>
      <c r="I608" s="260"/>
      <c r="J608" s="260"/>
      <c r="K608" s="260"/>
      <c r="L608" s="260"/>
      <c r="M608" s="260"/>
      <c r="N608" s="260"/>
      <c r="O608" s="260"/>
      <c r="P608" s="260"/>
      <c r="Q608" s="260"/>
      <c r="R608" s="260"/>
      <c r="S608" s="260"/>
      <c r="T608" s="260"/>
      <c r="U608" s="260"/>
      <c r="V608" s="260"/>
      <c r="W608" s="260"/>
      <c r="X608" s="260"/>
      <c r="Y608" s="260"/>
      <c r="Z608" s="260"/>
      <c r="AA608" s="260"/>
    </row>
    <row r="609" ht="14.25" customHeight="1">
      <c r="A609" s="260"/>
      <c r="B609" s="260"/>
      <c r="C609" s="260"/>
      <c r="D609" s="260"/>
      <c r="E609" s="260"/>
      <c r="F609" s="260"/>
      <c r="G609" s="260"/>
      <c r="H609" s="260"/>
      <c r="I609" s="260"/>
      <c r="J609" s="260"/>
      <c r="K609" s="260"/>
      <c r="L609" s="260"/>
      <c r="M609" s="260"/>
      <c r="N609" s="260"/>
      <c r="O609" s="260"/>
      <c r="P609" s="260"/>
      <c r="Q609" s="260"/>
      <c r="R609" s="260"/>
      <c r="S609" s="260"/>
      <c r="T609" s="260"/>
      <c r="U609" s="260"/>
      <c r="V609" s="260"/>
      <c r="W609" s="260"/>
      <c r="X609" s="260"/>
      <c r="Y609" s="260"/>
      <c r="Z609" s="260"/>
      <c r="AA609" s="260"/>
    </row>
    <row r="610" ht="14.25" customHeight="1">
      <c r="A610" s="260"/>
      <c r="B610" s="260"/>
      <c r="C610" s="260"/>
      <c r="D610" s="260"/>
      <c r="E610" s="260"/>
      <c r="F610" s="260"/>
      <c r="G610" s="260"/>
      <c r="H610" s="260"/>
      <c r="I610" s="260"/>
      <c r="J610" s="260"/>
      <c r="K610" s="260"/>
      <c r="L610" s="260"/>
      <c r="M610" s="260"/>
      <c r="N610" s="260"/>
      <c r="O610" s="260"/>
      <c r="P610" s="260"/>
      <c r="Q610" s="260"/>
      <c r="R610" s="260"/>
      <c r="S610" s="260"/>
      <c r="T610" s="260"/>
      <c r="U610" s="260"/>
      <c r="V610" s="260"/>
      <c r="W610" s="260"/>
      <c r="X610" s="260"/>
      <c r="Y610" s="260"/>
      <c r="Z610" s="260"/>
      <c r="AA610" s="260"/>
    </row>
    <row r="611" ht="14.25" customHeight="1">
      <c r="A611" s="260"/>
      <c r="B611" s="260"/>
      <c r="C611" s="260"/>
      <c r="D611" s="260"/>
      <c r="E611" s="260"/>
      <c r="F611" s="260"/>
      <c r="G611" s="260"/>
      <c r="H611" s="260"/>
      <c r="I611" s="260"/>
      <c r="J611" s="260"/>
      <c r="K611" s="260"/>
      <c r="L611" s="260"/>
      <c r="M611" s="260"/>
      <c r="N611" s="260"/>
      <c r="O611" s="260"/>
      <c r="P611" s="260"/>
      <c r="Q611" s="260"/>
      <c r="R611" s="260"/>
      <c r="S611" s="260"/>
      <c r="T611" s="260"/>
      <c r="U611" s="260"/>
      <c r="V611" s="260"/>
      <c r="W611" s="260"/>
      <c r="X611" s="260"/>
      <c r="Y611" s="260"/>
      <c r="Z611" s="260"/>
      <c r="AA611" s="260"/>
    </row>
    <row r="612" ht="14.25" customHeight="1">
      <c r="A612" s="260"/>
      <c r="B612" s="260"/>
      <c r="C612" s="260"/>
      <c r="D612" s="260"/>
      <c r="E612" s="260"/>
      <c r="F612" s="260"/>
      <c r="G612" s="260"/>
      <c r="H612" s="260"/>
      <c r="I612" s="260"/>
      <c r="J612" s="260"/>
      <c r="K612" s="260"/>
      <c r="L612" s="260"/>
      <c r="M612" s="260"/>
      <c r="N612" s="260"/>
      <c r="O612" s="260"/>
      <c r="P612" s="260"/>
      <c r="Q612" s="260"/>
      <c r="R612" s="260"/>
      <c r="S612" s="260"/>
      <c r="T612" s="260"/>
      <c r="U612" s="260"/>
      <c r="V612" s="260"/>
      <c r="W612" s="260"/>
      <c r="X612" s="260"/>
      <c r="Y612" s="260"/>
      <c r="Z612" s="260"/>
      <c r="AA612" s="260"/>
    </row>
    <row r="613" ht="14.25" customHeight="1">
      <c r="A613" s="260"/>
      <c r="B613" s="260"/>
      <c r="C613" s="260"/>
      <c r="D613" s="260"/>
      <c r="E613" s="260"/>
      <c r="F613" s="260"/>
      <c r="G613" s="260"/>
      <c r="H613" s="260"/>
      <c r="I613" s="260"/>
      <c r="J613" s="260"/>
      <c r="K613" s="260"/>
      <c r="L613" s="260"/>
      <c r="M613" s="260"/>
      <c r="N613" s="260"/>
      <c r="O613" s="260"/>
      <c r="P613" s="260"/>
      <c r="Q613" s="260"/>
      <c r="R613" s="260"/>
      <c r="S613" s="260"/>
      <c r="T613" s="260"/>
      <c r="U613" s="260"/>
      <c r="V613" s="260"/>
      <c r="W613" s="260"/>
      <c r="X613" s="260"/>
      <c r="Y613" s="260"/>
      <c r="Z613" s="260"/>
      <c r="AA613" s="260"/>
    </row>
    <row r="614" ht="14.25" customHeight="1">
      <c r="A614" s="260"/>
      <c r="B614" s="260"/>
      <c r="C614" s="260"/>
      <c r="D614" s="260"/>
      <c r="E614" s="260"/>
      <c r="F614" s="260"/>
      <c r="G614" s="260"/>
      <c r="H614" s="260"/>
      <c r="I614" s="260"/>
      <c r="J614" s="260"/>
      <c r="K614" s="260"/>
      <c r="L614" s="260"/>
      <c r="M614" s="260"/>
      <c r="N614" s="260"/>
      <c r="O614" s="260"/>
      <c r="P614" s="260"/>
      <c r="Q614" s="260"/>
      <c r="R614" s="260"/>
      <c r="S614" s="260"/>
      <c r="T614" s="260"/>
      <c r="U614" s="260"/>
      <c r="V614" s="260"/>
      <c r="W614" s="260"/>
      <c r="X614" s="260"/>
      <c r="Y614" s="260"/>
      <c r="Z614" s="260"/>
      <c r="AA614" s="260"/>
    </row>
    <row r="615" ht="14.25" customHeight="1">
      <c r="A615" s="260"/>
      <c r="B615" s="260"/>
      <c r="C615" s="260"/>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row>
    <row r="616" ht="14.25" customHeight="1">
      <c r="A616" s="260"/>
      <c r="B616" s="260"/>
      <c r="C616" s="260"/>
      <c r="D616" s="260"/>
      <c r="E616" s="260"/>
      <c r="F616" s="260"/>
      <c r="G616" s="260"/>
      <c r="H616" s="260"/>
      <c r="I616" s="260"/>
      <c r="J616" s="260"/>
      <c r="K616" s="260"/>
      <c r="L616" s="260"/>
      <c r="M616" s="260"/>
      <c r="N616" s="260"/>
      <c r="O616" s="260"/>
      <c r="P616" s="260"/>
      <c r="Q616" s="260"/>
      <c r="R616" s="260"/>
      <c r="S616" s="260"/>
      <c r="T616" s="260"/>
      <c r="U616" s="260"/>
      <c r="V616" s="260"/>
      <c r="W616" s="260"/>
      <c r="X616" s="260"/>
      <c r="Y616" s="260"/>
      <c r="Z616" s="260"/>
      <c r="AA616" s="260"/>
    </row>
    <row r="617" ht="14.25" customHeight="1">
      <c r="A617" s="260"/>
      <c r="B617" s="260"/>
      <c r="C617" s="260"/>
      <c r="D617" s="260"/>
      <c r="E617" s="260"/>
      <c r="F617" s="260"/>
      <c r="G617" s="260"/>
      <c r="H617" s="260"/>
      <c r="I617" s="260"/>
      <c r="J617" s="260"/>
      <c r="K617" s="260"/>
      <c r="L617" s="260"/>
      <c r="M617" s="260"/>
      <c r="N617" s="260"/>
      <c r="O617" s="260"/>
      <c r="P617" s="260"/>
      <c r="Q617" s="260"/>
      <c r="R617" s="260"/>
      <c r="S617" s="260"/>
      <c r="T617" s="260"/>
      <c r="U617" s="260"/>
      <c r="V617" s="260"/>
      <c r="W617" s="260"/>
      <c r="X617" s="260"/>
      <c r="Y617" s="260"/>
      <c r="Z617" s="260"/>
      <c r="AA617" s="260"/>
    </row>
    <row r="618" ht="14.25" customHeight="1">
      <c r="A618" s="260"/>
      <c r="B618" s="260"/>
      <c r="C618" s="260"/>
      <c r="D618" s="260"/>
      <c r="E618" s="260"/>
      <c r="F618" s="260"/>
      <c r="G618" s="260"/>
      <c r="H618" s="260"/>
      <c r="I618" s="260"/>
      <c r="J618" s="260"/>
      <c r="K618" s="260"/>
      <c r="L618" s="260"/>
      <c r="M618" s="260"/>
      <c r="N618" s="260"/>
      <c r="O618" s="260"/>
      <c r="P618" s="260"/>
      <c r="Q618" s="260"/>
      <c r="R618" s="260"/>
      <c r="S618" s="260"/>
      <c r="T618" s="260"/>
      <c r="U618" s="260"/>
      <c r="V618" s="260"/>
      <c r="W618" s="260"/>
      <c r="X618" s="260"/>
      <c r="Y618" s="260"/>
      <c r="Z618" s="260"/>
      <c r="AA618" s="260"/>
    </row>
    <row r="619" ht="14.25" customHeight="1">
      <c r="A619" s="260"/>
      <c r="B619" s="260"/>
      <c r="C619" s="260"/>
      <c r="D619" s="260"/>
      <c r="E619" s="260"/>
      <c r="F619" s="260"/>
      <c r="G619" s="260"/>
      <c r="H619" s="260"/>
      <c r="I619" s="260"/>
      <c r="J619" s="260"/>
      <c r="K619" s="260"/>
      <c r="L619" s="260"/>
      <c r="M619" s="260"/>
      <c r="N619" s="260"/>
      <c r="O619" s="260"/>
      <c r="P619" s="260"/>
      <c r="Q619" s="260"/>
      <c r="R619" s="260"/>
      <c r="S619" s="260"/>
      <c r="T619" s="260"/>
      <c r="U619" s="260"/>
      <c r="V619" s="260"/>
      <c r="W619" s="260"/>
      <c r="X619" s="260"/>
      <c r="Y619" s="260"/>
      <c r="Z619" s="260"/>
      <c r="AA619" s="260"/>
    </row>
    <row r="620" ht="14.25" customHeight="1">
      <c r="A620" s="260"/>
      <c r="B620" s="260"/>
      <c r="C620" s="260"/>
      <c r="D620" s="260"/>
      <c r="E620" s="260"/>
      <c r="F620" s="260"/>
      <c r="G620" s="260"/>
      <c r="H620" s="260"/>
      <c r="I620" s="260"/>
      <c r="J620" s="260"/>
      <c r="K620" s="260"/>
      <c r="L620" s="260"/>
      <c r="M620" s="260"/>
      <c r="N620" s="260"/>
      <c r="O620" s="260"/>
      <c r="P620" s="260"/>
      <c r="Q620" s="260"/>
      <c r="R620" s="260"/>
      <c r="S620" s="260"/>
      <c r="T620" s="260"/>
      <c r="U620" s="260"/>
      <c r="V620" s="260"/>
      <c r="W620" s="260"/>
      <c r="X620" s="260"/>
      <c r="Y620" s="260"/>
      <c r="Z620" s="260"/>
      <c r="AA620" s="260"/>
    </row>
    <row r="621" ht="14.25" customHeight="1">
      <c r="A621" s="260"/>
      <c r="B621" s="260"/>
      <c r="C621" s="260"/>
      <c r="D621" s="260"/>
      <c r="E621" s="260"/>
      <c r="F621" s="260"/>
      <c r="G621" s="260"/>
      <c r="H621" s="260"/>
      <c r="I621" s="260"/>
      <c r="J621" s="260"/>
      <c r="K621" s="260"/>
      <c r="L621" s="260"/>
      <c r="M621" s="260"/>
      <c r="N621" s="260"/>
      <c r="O621" s="260"/>
      <c r="P621" s="260"/>
      <c r="Q621" s="260"/>
      <c r="R621" s="260"/>
      <c r="S621" s="260"/>
      <c r="T621" s="260"/>
      <c r="U621" s="260"/>
      <c r="V621" s="260"/>
      <c r="W621" s="260"/>
      <c r="X621" s="260"/>
      <c r="Y621" s="260"/>
      <c r="Z621" s="260"/>
      <c r="AA621" s="260"/>
    </row>
    <row r="622" ht="14.25" customHeight="1">
      <c r="A622" s="260"/>
      <c r="B622" s="260"/>
      <c r="C622" s="260"/>
      <c r="D622" s="260"/>
      <c r="E622" s="260"/>
      <c r="F622" s="260"/>
      <c r="G622" s="260"/>
      <c r="H622" s="260"/>
      <c r="I622" s="260"/>
      <c r="J622" s="260"/>
      <c r="K622" s="260"/>
      <c r="L622" s="260"/>
      <c r="M622" s="260"/>
      <c r="N622" s="260"/>
      <c r="O622" s="260"/>
      <c r="P622" s="260"/>
      <c r="Q622" s="260"/>
      <c r="R622" s="260"/>
      <c r="S622" s="260"/>
      <c r="T622" s="260"/>
      <c r="U622" s="260"/>
      <c r="V622" s="260"/>
      <c r="W622" s="260"/>
      <c r="X622" s="260"/>
      <c r="Y622" s="260"/>
      <c r="Z622" s="260"/>
      <c r="AA622" s="260"/>
    </row>
    <row r="623" ht="14.25" customHeight="1">
      <c r="A623" s="260"/>
      <c r="B623" s="260"/>
      <c r="C623" s="260"/>
      <c r="D623" s="260"/>
      <c r="E623" s="260"/>
      <c r="F623" s="260"/>
      <c r="G623" s="260"/>
      <c r="H623" s="260"/>
      <c r="I623" s="260"/>
      <c r="J623" s="260"/>
      <c r="K623" s="260"/>
      <c r="L623" s="260"/>
      <c r="M623" s="260"/>
      <c r="N623" s="260"/>
      <c r="O623" s="260"/>
      <c r="P623" s="260"/>
      <c r="Q623" s="260"/>
      <c r="R623" s="260"/>
      <c r="S623" s="260"/>
      <c r="T623" s="260"/>
      <c r="U623" s="260"/>
      <c r="V623" s="260"/>
      <c r="W623" s="260"/>
      <c r="X623" s="260"/>
      <c r="Y623" s="260"/>
      <c r="Z623" s="260"/>
      <c r="AA623" s="260"/>
    </row>
    <row r="624" ht="14.25" customHeight="1">
      <c r="A624" s="260"/>
      <c r="B624" s="260"/>
      <c r="C624" s="260"/>
      <c r="D624" s="260"/>
      <c r="E624" s="260"/>
      <c r="F624" s="260"/>
      <c r="G624" s="260"/>
      <c r="H624" s="260"/>
      <c r="I624" s="260"/>
      <c r="J624" s="260"/>
      <c r="K624" s="260"/>
      <c r="L624" s="260"/>
      <c r="M624" s="260"/>
      <c r="N624" s="260"/>
      <c r="O624" s="260"/>
      <c r="P624" s="260"/>
      <c r="Q624" s="260"/>
      <c r="R624" s="260"/>
      <c r="S624" s="260"/>
      <c r="T624" s="260"/>
      <c r="U624" s="260"/>
      <c r="V624" s="260"/>
      <c r="W624" s="260"/>
      <c r="X624" s="260"/>
      <c r="Y624" s="260"/>
      <c r="Z624" s="260"/>
      <c r="AA624" s="260"/>
    </row>
    <row r="625" ht="14.25" customHeight="1">
      <c r="A625" s="260"/>
      <c r="B625" s="260"/>
      <c r="C625" s="260"/>
      <c r="D625" s="260"/>
      <c r="E625" s="260"/>
      <c r="F625" s="260"/>
      <c r="G625" s="260"/>
      <c r="H625" s="260"/>
      <c r="I625" s="260"/>
      <c r="J625" s="260"/>
      <c r="K625" s="260"/>
      <c r="L625" s="260"/>
      <c r="M625" s="260"/>
      <c r="N625" s="260"/>
      <c r="O625" s="260"/>
      <c r="P625" s="260"/>
      <c r="Q625" s="260"/>
      <c r="R625" s="260"/>
      <c r="S625" s="260"/>
      <c r="T625" s="260"/>
      <c r="U625" s="260"/>
      <c r="V625" s="260"/>
      <c r="W625" s="260"/>
      <c r="X625" s="260"/>
      <c r="Y625" s="260"/>
      <c r="Z625" s="260"/>
      <c r="AA625" s="260"/>
    </row>
    <row r="626" ht="14.25" customHeight="1">
      <c r="A626" s="260"/>
      <c r="B626" s="260"/>
      <c r="C626" s="260"/>
      <c r="D626" s="260"/>
      <c r="E626" s="260"/>
      <c r="F626" s="260"/>
      <c r="G626" s="260"/>
      <c r="H626" s="260"/>
      <c r="I626" s="260"/>
      <c r="J626" s="260"/>
      <c r="K626" s="260"/>
      <c r="L626" s="260"/>
      <c r="M626" s="260"/>
      <c r="N626" s="260"/>
      <c r="O626" s="260"/>
      <c r="P626" s="260"/>
      <c r="Q626" s="260"/>
      <c r="R626" s="260"/>
      <c r="S626" s="260"/>
      <c r="T626" s="260"/>
      <c r="U626" s="260"/>
      <c r="V626" s="260"/>
      <c r="W626" s="260"/>
      <c r="X626" s="260"/>
      <c r="Y626" s="260"/>
      <c r="Z626" s="260"/>
      <c r="AA626" s="260"/>
    </row>
    <row r="627" ht="14.25" customHeight="1">
      <c r="A627" s="260"/>
      <c r="B627" s="260"/>
      <c r="C627" s="260"/>
      <c r="D627" s="260"/>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row>
    <row r="628" ht="14.25" customHeight="1">
      <c r="A628" s="260"/>
      <c r="B628" s="260"/>
      <c r="C628" s="260"/>
      <c r="D628" s="260"/>
      <c r="E628" s="260"/>
      <c r="F628" s="260"/>
      <c r="G628" s="260"/>
      <c r="H628" s="260"/>
      <c r="I628" s="260"/>
      <c r="J628" s="260"/>
      <c r="K628" s="260"/>
      <c r="L628" s="260"/>
      <c r="M628" s="260"/>
      <c r="N628" s="260"/>
      <c r="O628" s="260"/>
      <c r="P628" s="260"/>
      <c r="Q628" s="260"/>
      <c r="R628" s="260"/>
      <c r="S628" s="260"/>
      <c r="T628" s="260"/>
      <c r="U628" s="260"/>
      <c r="V628" s="260"/>
      <c r="W628" s="260"/>
      <c r="X628" s="260"/>
      <c r="Y628" s="260"/>
      <c r="Z628" s="260"/>
      <c r="AA628" s="260"/>
    </row>
    <row r="629" ht="14.25" customHeight="1">
      <c r="A629" s="260"/>
      <c r="B629" s="260"/>
      <c r="C629" s="260"/>
      <c r="D629" s="260"/>
      <c r="E629" s="260"/>
      <c r="F629" s="260"/>
      <c r="G629" s="260"/>
      <c r="H629" s="260"/>
      <c r="I629" s="260"/>
      <c r="J629" s="260"/>
      <c r="K629" s="260"/>
      <c r="L629" s="260"/>
      <c r="M629" s="260"/>
      <c r="N629" s="260"/>
      <c r="O629" s="260"/>
      <c r="P629" s="260"/>
      <c r="Q629" s="260"/>
      <c r="R629" s="260"/>
      <c r="S629" s="260"/>
      <c r="T629" s="260"/>
      <c r="U629" s="260"/>
      <c r="V629" s="260"/>
      <c r="W629" s="260"/>
      <c r="X629" s="260"/>
      <c r="Y629" s="260"/>
      <c r="Z629" s="260"/>
      <c r="AA629" s="260"/>
    </row>
    <row r="630" ht="14.25" customHeight="1">
      <c r="A630" s="260"/>
      <c r="B630" s="260"/>
      <c r="C630" s="260"/>
      <c r="D630" s="260"/>
      <c r="E630" s="260"/>
      <c r="F630" s="260"/>
      <c r="G630" s="260"/>
      <c r="H630" s="260"/>
      <c r="I630" s="260"/>
      <c r="J630" s="260"/>
      <c r="K630" s="260"/>
      <c r="L630" s="260"/>
      <c r="M630" s="260"/>
      <c r="N630" s="260"/>
      <c r="O630" s="260"/>
      <c r="P630" s="260"/>
      <c r="Q630" s="260"/>
      <c r="R630" s="260"/>
      <c r="S630" s="260"/>
      <c r="T630" s="260"/>
      <c r="U630" s="260"/>
      <c r="V630" s="260"/>
      <c r="W630" s="260"/>
      <c r="X630" s="260"/>
      <c r="Y630" s="260"/>
      <c r="Z630" s="260"/>
      <c r="AA630" s="260"/>
    </row>
    <row r="631" ht="14.25" customHeight="1">
      <c r="A631" s="260"/>
      <c r="B631" s="260"/>
      <c r="C631" s="260"/>
      <c r="D631" s="260"/>
      <c r="E631" s="260"/>
      <c r="F631" s="260"/>
      <c r="G631" s="260"/>
      <c r="H631" s="260"/>
      <c r="I631" s="260"/>
      <c r="J631" s="260"/>
      <c r="K631" s="260"/>
      <c r="L631" s="260"/>
      <c r="M631" s="260"/>
      <c r="N631" s="260"/>
      <c r="O631" s="260"/>
      <c r="P631" s="260"/>
      <c r="Q631" s="260"/>
      <c r="R631" s="260"/>
      <c r="S631" s="260"/>
      <c r="T631" s="260"/>
      <c r="U631" s="260"/>
      <c r="V631" s="260"/>
      <c r="W631" s="260"/>
      <c r="X631" s="260"/>
      <c r="Y631" s="260"/>
      <c r="Z631" s="260"/>
      <c r="AA631" s="260"/>
    </row>
    <row r="632" ht="14.25" customHeight="1">
      <c r="A632" s="260"/>
      <c r="B632" s="260"/>
      <c r="C632" s="260"/>
      <c r="D632" s="260"/>
      <c r="E632" s="260"/>
      <c r="F632" s="260"/>
      <c r="G632" s="260"/>
      <c r="H632" s="260"/>
      <c r="I632" s="260"/>
      <c r="J632" s="260"/>
      <c r="K632" s="260"/>
      <c r="L632" s="260"/>
      <c r="M632" s="260"/>
      <c r="N632" s="260"/>
      <c r="O632" s="260"/>
      <c r="P632" s="260"/>
      <c r="Q632" s="260"/>
      <c r="R632" s="260"/>
      <c r="S632" s="260"/>
      <c r="T632" s="260"/>
      <c r="U632" s="260"/>
      <c r="V632" s="260"/>
      <c r="W632" s="260"/>
      <c r="X632" s="260"/>
      <c r="Y632" s="260"/>
      <c r="Z632" s="260"/>
      <c r="AA632" s="260"/>
    </row>
    <row r="633" ht="14.25" customHeight="1">
      <c r="A633" s="260"/>
      <c r="B633" s="260"/>
      <c r="C633" s="260"/>
      <c r="D633" s="260"/>
      <c r="E633" s="260"/>
      <c r="F633" s="260"/>
      <c r="G633" s="260"/>
      <c r="H633" s="260"/>
      <c r="I633" s="260"/>
      <c r="J633" s="260"/>
      <c r="K633" s="260"/>
      <c r="L633" s="260"/>
      <c r="M633" s="260"/>
      <c r="N633" s="260"/>
      <c r="O633" s="260"/>
      <c r="P633" s="260"/>
      <c r="Q633" s="260"/>
      <c r="R633" s="260"/>
      <c r="S633" s="260"/>
      <c r="T633" s="260"/>
      <c r="U633" s="260"/>
      <c r="V633" s="260"/>
      <c r="W633" s="260"/>
      <c r="X633" s="260"/>
      <c r="Y633" s="260"/>
      <c r="Z633" s="260"/>
      <c r="AA633" s="260"/>
    </row>
    <row r="634" ht="14.25" customHeight="1">
      <c r="A634" s="260"/>
      <c r="B634" s="260"/>
      <c r="C634" s="260"/>
      <c r="D634" s="260"/>
      <c r="E634" s="260"/>
      <c r="F634" s="260"/>
      <c r="G634" s="260"/>
      <c r="H634" s="260"/>
      <c r="I634" s="260"/>
      <c r="J634" s="260"/>
      <c r="K634" s="260"/>
      <c r="L634" s="260"/>
      <c r="M634" s="260"/>
      <c r="N634" s="260"/>
      <c r="O634" s="260"/>
      <c r="P634" s="260"/>
      <c r="Q634" s="260"/>
      <c r="R634" s="260"/>
      <c r="S634" s="260"/>
      <c r="T634" s="260"/>
      <c r="U634" s="260"/>
      <c r="V634" s="260"/>
      <c r="W634" s="260"/>
      <c r="X634" s="260"/>
      <c r="Y634" s="260"/>
      <c r="Z634" s="260"/>
      <c r="AA634" s="260"/>
    </row>
    <row r="635" ht="14.25" customHeight="1">
      <c r="A635" s="260"/>
      <c r="B635" s="260"/>
      <c r="C635" s="260"/>
      <c r="D635" s="260"/>
      <c r="E635" s="260"/>
      <c r="F635" s="260"/>
      <c r="G635" s="260"/>
      <c r="H635" s="260"/>
      <c r="I635" s="260"/>
      <c r="J635" s="260"/>
      <c r="K635" s="260"/>
      <c r="L635" s="260"/>
      <c r="M635" s="260"/>
      <c r="N635" s="260"/>
      <c r="O635" s="260"/>
      <c r="P635" s="260"/>
      <c r="Q635" s="260"/>
      <c r="R635" s="260"/>
      <c r="S635" s="260"/>
      <c r="T635" s="260"/>
      <c r="U635" s="260"/>
      <c r="V635" s="260"/>
      <c r="W635" s="260"/>
      <c r="X635" s="260"/>
      <c r="Y635" s="260"/>
      <c r="Z635" s="260"/>
      <c r="AA635" s="260"/>
    </row>
    <row r="636" ht="14.25" customHeight="1">
      <c r="A636" s="260"/>
      <c r="B636" s="260"/>
      <c r="C636" s="260"/>
      <c r="D636" s="260"/>
      <c r="E636" s="260"/>
      <c r="F636" s="260"/>
      <c r="G636" s="260"/>
      <c r="H636" s="260"/>
      <c r="I636" s="260"/>
      <c r="J636" s="260"/>
      <c r="K636" s="260"/>
      <c r="L636" s="260"/>
      <c r="M636" s="260"/>
      <c r="N636" s="260"/>
      <c r="O636" s="260"/>
      <c r="P636" s="260"/>
      <c r="Q636" s="260"/>
      <c r="R636" s="260"/>
      <c r="S636" s="260"/>
      <c r="T636" s="260"/>
      <c r="U636" s="260"/>
      <c r="V636" s="260"/>
      <c r="W636" s="260"/>
      <c r="X636" s="260"/>
      <c r="Y636" s="260"/>
      <c r="Z636" s="260"/>
      <c r="AA636" s="260"/>
    </row>
    <row r="637" ht="14.25" customHeight="1">
      <c r="A637" s="260"/>
      <c r="B637" s="260"/>
      <c r="C637" s="260"/>
      <c r="D637" s="260"/>
      <c r="E637" s="260"/>
      <c r="F637" s="260"/>
      <c r="G637" s="260"/>
      <c r="H637" s="260"/>
      <c r="I637" s="260"/>
      <c r="J637" s="260"/>
      <c r="K637" s="260"/>
      <c r="L637" s="260"/>
      <c r="M637" s="260"/>
      <c r="N637" s="260"/>
      <c r="O637" s="260"/>
      <c r="P637" s="260"/>
      <c r="Q637" s="260"/>
      <c r="R637" s="260"/>
      <c r="S637" s="260"/>
      <c r="T637" s="260"/>
      <c r="U637" s="260"/>
      <c r="V637" s="260"/>
      <c r="W637" s="260"/>
      <c r="X637" s="260"/>
      <c r="Y637" s="260"/>
      <c r="Z637" s="260"/>
      <c r="AA637" s="260"/>
    </row>
    <row r="638" ht="14.25" customHeight="1">
      <c r="A638" s="260"/>
      <c r="B638" s="260"/>
      <c r="C638" s="260"/>
      <c r="D638" s="260"/>
      <c r="E638" s="260"/>
      <c r="F638" s="260"/>
      <c r="G638" s="260"/>
      <c r="H638" s="260"/>
      <c r="I638" s="260"/>
      <c r="J638" s="260"/>
      <c r="K638" s="260"/>
      <c r="L638" s="260"/>
      <c r="M638" s="260"/>
      <c r="N638" s="260"/>
      <c r="O638" s="260"/>
      <c r="P638" s="260"/>
      <c r="Q638" s="260"/>
      <c r="R638" s="260"/>
      <c r="S638" s="260"/>
      <c r="T638" s="260"/>
      <c r="U638" s="260"/>
      <c r="V638" s="260"/>
      <c r="W638" s="260"/>
      <c r="X638" s="260"/>
      <c r="Y638" s="260"/>
      <c r="Z638" s="260"/>
      <c r="AA638" s="260"/>
    </row>
    <row r="639" ht="14.25" customHeight="1">
      <c r="A639" s="260"/>
      <c r="B639" s="260"/>
      <c r="C639" s="260"/>
      <c r="D639" s="260"/>
      <c r="E639" s="260"/>
      <c r="F639" s="260"/>
      <c r="G639" s="260"/>
      <c r="H639" s="260"/>
      <c r="I639" s="260"/>
      <c r="J639" s="260"/>
      <c r="K639" s="260"/>
      <c r="L639" s="260"/>
      <c r="M639" s="260"/>
      <c r="N639" s="260"/>
      <c r="O639" s="260"/>
      <c r="P639" s="260"/>
      <c r="Q639" s="260"/>
      <c r="R639" s="260"/>
      <c r="S639" s="260"/>
      <c r="T639" s="260"/>
      <c r="U639" s="260"/>
      <c r="V639" s="260"/>
      <c r="W639" s="260"/>
      <c r="X639" s="260"/>
      <c r="Y639" s="260"/>
      <c r="Z639" s="260"/>
      <c r="AA639" s="260"/>
    </row>
    <row r="640" ht="14.25" customHeight="1">
      <c r="A640" s="260"/>
      <c r="B640" s="260"/>
      <c r="C640" s="260"/>
      <c r="D640" s="260"/>
      <c r="E640" s="260"/>
      <c r="F640" s="260"/>
      <c r="G640" s="260"/>
      <c r="H640" s="260"/>
      <c r="I640" s="260"/>
      <c r="J640" s="260"/>
      <c r="K640" s="260"/>
      <c r="L640" s="260"/>
      <c r="M640" s="260"/>
      <c r="N640" s="260"/>
      <c r="O640" s="260"/>
      <c r="P640" s="260"/>
      <c r="Q640" s="260"/>
      <c r="R640" s="260"/>
      <c r="S640" s="260"/>
      <c r="T640" s="260"/>
      <c r="U640" s="260"/>
      <c r="V640" s="260"/>
      <c r="W640" s="260"/>
      <c r="X640" s="260"/>
      <c r="Y640" s="260"/>
      <c r="Z640" s="260"/>
      <c r="AA640" s="260"/>
    </row>
    <row r="641" ht="14.25" customHeight="1">
      <c r="A641" s="260"/>
      <c r="B641" s="260"/>
      <c r="C641" s="260"/>
      <c r="D641" s="260"/>
      <c r="E641" s="260"/>
      <c r="F641" s="260"/>
      <c r="G641" s="260"/>
      <c r="H641" s="260"/>
      <c r="I641" s="260"/>
      <c r="J641" s="260"/>
      <c r="K641" s="260"/>
      <c r="L641" s="260"/>
      <c r="M641" s="260"/>
      <c r="N641" s="260"/>
      <c r="O641" s="260"/>
      <c r="P641" s="260"/>
      <c r="Q641" s="260"/>
      <c r="R641" s="260"/>
      <c r="S641" s="260"/>
      <c r="T641" s="260"/>
      <c r="U641" s="260"/>
      <c r="V641" s="260"/>
      <c r="W641" s="260"/>
      <c r="X641" s="260"/>
      <c r="Y641" s="260"/>
      <c r="Z641" s="260"/>
      <c r="AA641" s="260"/>
    </row>
    <row r="642" ht="14.25" customHeight="1">
      <c r="A642" s="260"/>
      <c r="B642" s="260"/>
      <c r="C642" s="260"/>
      <c r="D642" s="260"/>
      <c r="E642" s="260"/>
      <c r="F642" s="260"/>
      <c r="G642" s="260"/>
      <c r="H642" s="260"/>
      <c r="I642" s="260"/>
      <c r="J642" s="260"/>
      <c r="K642" s="260"/>
      <c r="L642" s="260"/>
      <c r="M642" s="260"/>
      <c r="N642" s="260"/>
      <c r="O642" s="260"/>
      <c r="P642" s="260"/>
      <c r="Q642" s="260"/>
      <c r="R642" s="260"/>
      <c r="S642" s="260"/>
      <c r="T642" s="260"/>
      <c r="U642" s="260"/>
      <c r="V642" s="260"/>
      <c r="W642" s="260"/>
      <c r="X642" s="260"/>
      <c r="Y642" s="260"/>
      <c r="Z642" s="260"/>
      <c r="AA642" s="260"/>
    </row>
    <row r="643" ht="14.25" customHeight="1">
      <c r="A643" s="260"/>
      <c r="B643" s="260"/>
      <c r="C643" s="260"/>
      <c r="D643" s="260"/>
      <c r="E643" s="260"/>
      <c r="F643" s="260"/>
      <c r="G643" s="260"/>
      <c r="H643" s="260"/>
      <c r="I643" s="260"/>
      <c r="J643" s="260"/>
      <c r="K643" s="260"/>
      <c r="L643" s="260"/>
      <c r="M643" s="260"/>
      <c r="N643" s="260"/>
      <c r="O643" s="260"/>
      <c r="P643" s="260"/>
      <c r="Q643" s="260"/>
      <c r="R643" s="260"/>
      <c r="S643" s="260"/>
      <c r="T643" s="260"/>
      <c r="U643" s="260"/>
      <c r="V643" s="260"/>
      <c r="W643" s="260"/>
      <c r="X643" s="260"/>
      <c r="Y643" s="260"/>
      <c r="Z643" s="260"/>
      <c r="AA643" s="260"/>
    </row>
    <row r="644" ht="14.25" customHeight="1">
      <c r="A644" s="260"/>
      <c r="B644" s="260"/>
      <c r="C644" s="260"/>
      <c r="D644" s="260"/>
      <c r="E644" s="260"/>
      <c r="F644" s="260"/>
      <c r="G644" s="260"/>
      <c r="H644" s="260"/>
      <c r="I644" s="260"/>
      <c r="J644" s="260"/>
      <c r="K644" s="260"/>
      <c r="L644" s="260"/>
      <c r="M644" s="260"/>
      <c r="N644" s="260"/>
      <c r="O644" s="260"/>
      <c r="P644" s="260"/>
      <c r="Q644" s="260"/>
      <c r="R644" s="260"/>
      <c r="S644" s="260"/>
      <c r="T644" s="260"/>
      <c r="U644" s="260"/>
      <c r="V644" s="260"/>
      <c r="W644" s="260"/>
      <c r="X644" s="260"/>
      <c r="Y644" s="260"/>
      <c r="Z644" s="260"/>
      <c r="AA644" s="260"/>
    </row>
    <row r="645" ht="14.25" customHeight="1">
      <c r="A645" s="260"/>
      <c r="B645" s="260"/>
      <c r="C645" s="260"/>
      <c r="D645" s="260"/>
      <c r="E645" s="260"/>
      <c r="F645" s="260"/>
      <c r="G645" s="260"/>
      <c r="H645" s="260"/>
      <c r="I645" s="260"/>
      <c r="J645" s="260"/>
      <c r="K645" s="260"/>
      <c r="L645" s="260"/>
      <c r="M645" s="260"/>
      <c r="N645" s="260"/>
      <c r="O645" s="260"/>
      <c r="P645" s="260"/>
      <c r="Q645" s="260"/>
      <c r="R645" s="260"/>
      <c r="S645" s="260"/>
      <c r="T645" s="260"/>
      <c r="U645" s="260"/>
      <c r="V645" s="260"/>
      <c r="W645" s="260"/>
      <c r="X645" s="260"/>
      <c r="Y645" s="260"/>
      <c r="Z645" s="260"/>
      <c r="AA645" s="260"/>
    </row>
    <row r="646" ht="14.25" customHeight="1">
      <c r="A646" s="260"/>
      <c r="B646" s="260"/>
      <c r="C646" s="260"/>
      <c r="D646" s="260"/>
      <c r="E646" s="260"/>
      <c r="F646" s="260"/>
      <c r="G646" s="260"/>
      <c r="H646" s="260"/>
      <c r="I646" s="260"/>
      <c r="J646" s="260"/>
      <c r="K646" s="260"/>
      <c r="L646" s="260"/>
      <c r="M646" s="260"/>
      <c r="N646" s="260"/>
      <c r="O646" s="260"/>
      <c r="P646" s="260"/>
      <c r="Q646" s="260"/>
      <c r="R646" s="260"/>
      <c r="S646" s="260"/>
      <c r="T646" s="260"/>
      <c r="U646" s="260"/>
      <c r="V646" s="260"/>
      <c r="W646" s="260"/>
      <c r="X646" s="260"/>
      <c r="Y646" s="260"/>
      <c r="Z646" s="260"/>
      <c r="AA646" s="260"/>
    </row>
    <row r="647" ht="14.25" customHeight="1">
      <c r="A647" s="260"/>
      <c r="B647" s="260"/>
      <c r="C647" s="260"/>
      <c r="D647" s="260"/>
      <c r="E647" s="260"/>
      <c r="F647" s="260"/>
      <c r="G647" s="260"/>
      <c r="H647" s="260"/>
      <c r="I647" s="260"/>
      <c r="J647" s="260"/>
      <c r="K647" s="260"/>
      <c r="L647" s="260"/>
      <c r="M647" s="260"/>
      <c r="N647" s="260"/>
      <c r="O647" s="260"/>
      <c r="P647" s="260"/>
      <c r="Q647" s="260"/>
      <c r="R647" s="260"/>
      <c r="S647" s="260"/>
      <c r="T647" s="260"/>
      <c r="U647" s="260"/>
      <c r="V647" s="260"/>
      <c r="W647" s="260"/>
      <c r="X647" s="260"/>
      <c r="Y647" s="260"/>
      <c r="Z647" s="260"/>
      <c r="AA647" s="260"/>
    </row>
    <row r="648" ht="14.25" customHeight="1">
      <c r="A648" s="260"/>
      <c r="B648" s="260"/>
      <c r="C648" s="260"/>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c r="AA648" s="260"/>
    </row>
    <row r="649" ht="14.25" customHeight="1">
      <c r="A649" s="260"/>
      <c r="B649" s="260"/>
      <c r="C649" s="260"/>
      <c r="D649" s="260"/>
      <c r="E649" s="260"/>
      <c r="F649" s="260"/>
      <c r="G649" s="260"/>
      <c r="H649" s="260"/>
      <c r="I649" s="260"/>
      <c r="J649" s="260"/>
      <c r="K649" s="260"/>
      <c r="L649" s="260"/>
      <c r="M649" s="260"/>
      <c r="N649" s="260"/>
      <c r="O649" s="260"/>
      <c r="P649" s="260"/>
      <c r="Q649" s="260"/>
      <c r="R649" s="260"/>
      <c r="S649" s="260"/>
      <c r="T649" s="260"/>
      <c r="U649" s="260"/>
      <c r="V649" s="260"/>
      <c r="W649" s="260"/>
      <c r="X649" s="260"/>
      <c r="Y649" s="260"/>
      <c r="Z649" s="260"/>
      <c r="AA649" s="260"/>
    </row>
    <row r="650" ht="14.25" customHeight="1">
      <c r="A650" s="260"/>
      <c r="B650" s="260"/>
      <c r="C650" s="260"/>
      <c r="D650" s="260"/>
      <c r="E650" s="260"/>
      <c r="F650" s="260"/>
      <c r="G650" s="260"/>
      <c r="H650" s="260"/>
      <c r="I650" s="260"/>
      <c r="J650" s="260"/>
      <c r="K650" s="260"/>
      <c r="L650" s="260"/>
      <c r="M650" s="260"/>
      <c r="N650" s="260"/>
      <c r="O650" s="260"/>
      <c r="P650" s="260"/>
      <c r="Q650" s="260"/>
      <c r="R650" s="260"/>
      <c r="S650" s="260"/>
      <c r="T650" s="260"/>
      <c r="U650" s="260"/>
      <c r="V650" s="260"/>
      <c r="W650" s="260"/>
      <c r="X650" s="260"/>
      <c r="Y650" s="260"/>
      <c r="Z650" s="260"/>
      <c r="AA650" s="260"/>
    </row>
    <row r="651" ht="14.25" customHeight="1">
      <c r="A651" s="260"/>
      <c r="B651" s="260"/>
      <c r="C651" s="260"/>
      <c r="D651" s="260"/>
      <c r="E651" s="260"/>
      <c r="F651" s="260"/>
      <c r="G651" s="260"/>
      <c r="H651" s="260"/>
      <c r="I651" s="260"/>
      <c r="J651" s="260"/>
      <c r="K651" s="260"/>
      <c r="L651" s="260"/>
      <c r="M651" s="260"/>
      <c r="N651" s="260"/>
      <c r="O651" s="260"/>
      <c r="P651" s="260"/>
      <c r="Q651" s="260"/>
      <c r="R651" s="260"/>
      <c r="S651" s="260"/>
      <c r="T651" s="260"/>
      <c r="U651" s="260"/>
      <c r="V651" s="260"/>
      <c r="W651" s="260"/>
      <c r="X651" s="260"/>
      <c r="Y651" s="260"/>
      <c r="Z651" s="260"/>
      <c r="AA651" s="260"/>
    </row>
    <row r="652" ht="14.25" customHeight="1">
      <c r="A652" s="260"/>
      <c r="B652" s="260"/>
      <c r="C652" s="260"/>
      <c r="D652" s="260"/>
      <c r="E652" s="260"/>
      <c r="F652" s="260"/>
      <c r="G652" s="260"/>
      <c r="H652" s="260"/>
      <c r="I652" s="260"/>
      <c r="J652" s="260"/>
      <c r="K652" s="260"/>
      <c r="L652" s="260"/>
      <c r="M652" s="260"/>
      <c r="N652" s="260"/>
      <c r="O652" s="260"/>
      <c r="P652" s="260"/>
      <c r="Q652" s="260"/>
      <c r="R652" s="260"/>
      <c r="S652" s="260"/>
      <c r="T652" s="260"/>
      <c r="U652" s="260"/>
      <c r="V652" s="260"/>
      <c r="W652" s="260"/>
      <c r="X652" s="260"/>
      <c r="Y652" s="260"/>
      <c r="Z652" s="260"/>
      <c r="AA652" s="260"/>
    </row>
    <row r="653" ht="14.25" customHeight="1">
      <c r="A653" s="260"/>
      <c r="B653" s="260"/>
      <c r="C653" s="260"/>
      <c r="D653" s="260"/>
      <c r="E653" s="260"/>
      <c r="F653" s="260"/>
      <c r="G653" s="260"/>
      <c r="H653" s="260"/>
      <c r="I653" s="260"/>
      <c r="J653" s="260"/>
      <c r="K653" s="260"/>
      <c r="L653" s="260"/>
      <c r="M653" s="260"/>
      <c r="N653" s="260"/>
      <c r="O653" s="260"/>
      <c r="P653" s="260"/>
      <c r="Q653" s="260"/>
      <c r="R653" s="260"/>
      <c r="S653" s="260"/>
      <c r="T653" s="260"/>
      <c r="U653" s="260"/>
      <c r="V653" s="260"/>
      <c r="W653" s="260"/>
      <c r="X653" s="260"/>
      <c r="Y653" s="260"/>
      <c r="Z653" s="260"/>
      <c r="AA653" s="260"/>
    </row>
    <row r="654" ht="14.25" customHeight="1">
      <c r="A654" s="260"/>
      <c r="B654" s="260"/>
      <c r="C654" s="260"/>
      <c r="D654" s="260"/>
      <c r="E654" s="260"/>
      <c r="F654" s="260"/>
      <c r="G654" s="260"/>
      <c r="H654" s="260"/>
      <c r="I654" s="260"/>
      <c r="J654" s="260"/>
      <c r="K654" s="260"/>
      <c r="L654" s="260"/>
      <c r="M654" s="260"/>
      <c r="N654" s="260"/>
      <c r="O654" s="260"/>
      <c r="P654" s="260"/>
      <c r="Q654" s="260"/>
      <c r="R654" s="260"/>
      <c r="S654" s="260"/>
      <c r="T654" s="260"/>
      <c r="U654" s="260"/>
      <c r="V654" s="260"/>
      <c r="W654" s="260"/>
      <c r="X654" s="260"/>
      <c r="Y654" s="260"/>
      <c r="Z654" s="260"/>
      <c r="AA654" s="260"/>
    </row>
    <row r="655" ht="14.25" customHeight="1">
      <c r="A655" s="260"/>
      <c r="B655" s="260"/>
      <c r="C655" s="260"/>
      <c r="D655" s="260"/>
      <c r="E655" s="260"/>
      <c r="F655" s="260"/>
      <c r="G655" s="260"/>
      <c r="H655" s="260"/>
      <c r="I655" s="260"/>
      <c r="J655" s="260"/>
      <c r="K655" s="260"/>
      <c r="L655" s="260"/>
      <c r="M655" s="260"/>
      <c r="N655" s="260"/>
      <c r="O655" s="260"/>
      <c r="P655" s="260"/>
      <c r="Q655" s="260"/>
      <c r="R655" s="260"/>
      <c r="S655" s="260"/>
      <c r="T655" s="260"/>
      <c r="U655" s="260"/>
      <c r="V655" s="260"/>
      <c r="W655" s="260"/>
      <c r="X655" s="260"/>
      <c r="Y655" s="260"/>
      <c r="Z655" s="260"/>
      <c r="AA655" s="260"/>
    </row>
    <row r="656" ht="14.25" customHeight="1">
      <c r="A656" s="260"/>
      <c r="B656" s="260"/>
      <c r="C656" s="260"/>
      <c r="D656" s="260"/>
      <c r="E656" s="260"/>
      <c r="F656" s="260"/>
      <c r="G656" s="260"/>
      <c r="H656" s="260"/>
      <c r="I656" s="260"/>
      <c r="J656" s="260"/>
      <c r="K656" s="260"/>
      <c r="L656" s="260"/>
      <c r="M656" s="260"/>
      <c r="N656" s="260"/>
      <c r="O656" s="260"/>
      <c r="P656" s="260"/>
      <c r="Q656" s="260"/>
      <c r="R656" s="260"/>
      <c r="S656" s="260"/>
      <c r="T656" s="260"/>
      <c r="U656" s="260"/>
      <c r="V656" s="260"/>
      <c r="W656" s="260"/>
      <c r="X656" s="260"/>
      <c r="Y656" s="260"/>
      <c r="Z656" s="260"/>
      <c r="AA656" s="260"/>
    </row>
    <row r="657" ht="14.25" customHeight="1">
      <c r="A657" s="260"/>
      <c r="B657" s="260"/>
      <c r="C657" s="260"/>
      <c r="D657" s="260"/>
      <c r="E657" s="260"/>
      <c r="F657" s="260"/>
      <c r="G657" s="260"/>
      <c r="H657" s="260"/>
      <c r="I657" s="260"/>
      <c r="J657" s="260"/>
      <c r="K657" s="260"/>
      <c r="L657" s="260"/>
      <c r="M657" s="260"/>
      <c r="N657" s="260"/>
      <c r="O657" s="260"/>
      <c r="P657" s="260"/>
      <c r="Q657" s="260"/>
      <c r="R657" s="260"/>
      <c r="S657" s="260"/>
      <c r="T657" s="260"/>
      <c r="U657" s="260"/>
      <c r="V657" s="260"/>
      <c r="W657" s="260"/>
      <c r="X657" s="260"/>
      <c r="Y657" s="260"/>
      <c r="Z657" s="260"/>
      <c r="AA657" s="260"/>
    </row>
    <row r="658" ht="14.25" customHeight="1">
      <c r="A658" s="260"/>
      <c r="B658" s="260"/>
      <c r="C658" s="260"/>
      <c r="D658" s="260"/>
      <c r="E658" s="260"/>
      <c r="F658" s="260"/>
      <c r="G658" s="260"/>
      <c r="H658" s="260"/>
      <c r="I658" s="260"/>
      <c r="J658" s="260"/>
      <c r="K658" s="260"/>
      <c r="L658" s="260"/>
      <c r="M658" s="260"/>
      <c r="N658" s="260"/>
      <c r="O658" s="260"/>
      <c r="P658" s="260"/>
      <c r="Q658" s="260"/>
      <c r="R658" s="260"/>
      <c r="S658" s="260"/>
      <c r="T658" s="260"/>
      <c r="U658" s="260"/>
      <c r="V658" s="260"/>
      <c r="W658" s="260"/>
      <c r="X658" s="260"/>
      <c r="Y658" s="260"/>
      <c r="Z658" s="260"/>
      <c r="AA658" s="260"/>
    </row>
    <row r="659" ht="14.25" customHeight="1">
      <c r="A659" s="260"/>
      <c r="B659" s="260"/>
      <c r="C659" s="260"/>
      <c r="D659" s="260"/>
      <c r="E659" s="260"/>
      <c r="F659" s="260"/>
      <c r="G659" s="260"/>
      <c r="H659" s="260"/>
      <c r="I659" s="260"/>
      <c r="J659" s="260"/>
      <c r="K659" s="260"/>
      <c r="L659" s="260"/>
      <c r="M659" s="260"/>
      <c r="N659" s="260"/>
      <c r="O659" s="260"/>
      <c r="P659" s="260"/>
      <c r="Q659" s="260"/>
      <c r="R659" s="260"/>
      <c r="S659" s="260"/>
      <c r="T659" s="260"/>
      <c r="U659" s="260"/>
      <c r="V659" s="260"/>
      <c r="W659" s="260"/>
      <c r="X659" s="260"/>
      <c r="Y659" s="260"/>
      <c r="Z659" s="260"/>
      <c r="AA659" s="260"/>
    </row>
    <row r="660" ht="14.25" customHeight="1">
      <c r="A660" s="260"/>
      <c r="B660" s="260"/>
      <c r="C660" s="260"/>
      <c r="D660" s="260"/>
      <c r="E660" s="260"/>
      <c r="F660" s="260"/>
      <c r="G660" s="260"/>
      <c r="H660" s="260"/>
      <c r="I660" s="260"/>
      <c r="J660" s="260"/>
      <c r="K660" s="260"/>
      <c r="L660" s="260"/>
      <c r="M660" s="260"/>
      <c r="N660" s="260"/>
      <c r="O660" s="260"/>
      <c r="P660" s="260"/>
      <c r="Q660" s="260"/>
      <c r="R660" s="260"/>
      <c r="S660" s="260"/>
      <c r="T660" s="260"/>
      <c r="U660" s="260"/>
      <c r="V660" s="260"/>
      <c r="W660" s="260"/>
      <c r="X660" s="260"/>
      <c r="Y660" s="260"/>
      <c r="Z660" s="260"/>
      <c r="AA660" s="260"/>
    </row>
    <row r="661" ht="14.25" customHeight="1">
      <c r="A661" s="260"/>
      <c r="B661" s="260"/>
      <c r="C661" s="260"/>
      <c r="D661" s="260"/>
      <c r="E661" s="260"/>
      <c r="F661" s="260"/>
      <c r="G661" s="260"/>
      <c r="H661" s="260"/>
      <c r="I661" s="260"/>
      <c r="J661" s="260"/>
      <c r="K661" s="260"/>
      <c r="L661" s="260"/>
      <c r="M661" s="260"/>
      <c r="N661" s="260"/>
      <c r="O661" s="260"/>
      <c r="P661" s="260"/>
      <c r="Q661" s="260"/>
      <c r="R661" s="260"/>
      <c r="S661" s="260"/>
      <c r="T661" s="260"/>
      <c r="U661" s="260"/>
      <c r="V661" s="260"/>
      <c r="W661" s="260"/>
      <c r="X661" s="260"/>
      <c r="Y661" s="260"/>
      <c r="Z661" s="260"/>
      <c r="AA661" s="260"/>
    </row>
    <row r="662" ht="14.25" customHeight="1">
      <c r="A662" s="260"/>
      <c r="B662" s="260"/>
      <c r="C662" s="260"/>
      <c r="D662" s="260"/>
      <c r="E662" s="260"/>
      <c r="F662" s="260"/>
      <c r="G662" s="260"/>
      <c r="H662" s="260"/>
      <c r="I662" s="260"/>
      <c r="J662" s="260"/>
      <c r="K662" s="260"/>
      <c r="L662" s="260"/>
      <c r="M662" s="260"/>
      <c r="N662" s="260"/>
      <c r="O662" s="260"/>
      <c r="P662" s="260"/>
      <c r="Q662" s="260"/>
      <c r="R662" s="260"/>
      <c r="S662" s="260"/>
      <c r="T662" s="260"/>
      <c r="U662" s="260"/>
      <c r="V662" s="260"/>
      <c r="W662" s="260"/>
      <c r="X662" s="260"/>
      <c r="Y662" s="260"/>
      <c r="Z662" s="260"/>
      <c r="AA662" s="260"/>
    </row>
    <row r="663" ht="14.25" customHeight="1">
      <c r="A663" s="260"/>
      <c r="B663" s="260"/>
      <c r="C663" s="260"/>
      <c r="D663" s="260"/>
      <c r="E663" s="260"/>
      <c r="F663" s="260"/>
      <c r="G663" s="260"/>
      <c r="H663" s="260"/>
      <c r="I663" s="260"/>
      <c r="J663" s="260"/>
      <c r="K663" s="260"/>
      <c r="L663" s="260"/>
      <c r="M663" s="260"/>
      <c r="N663" s="260"/>
      <c r="O663" s="260"/>
      <c r="P663" s="260"/>
      <c r="Q663" s="260"/>
      <c r="R663" s="260"/>
      <c r="S663" s="260"/>
      <c r="T663" s="260"/>
      <c r="U663" s="260"/>
      <c r="V663" s="260"/>
      <c r="W663" s="260"/>
      <c r="X663" s="260"/>
      <c r="Y663" s="260"/>
      <c r="Z663" s="260"/>
      <c r="AA663" s="260"/>
    </row>
    <row r="664" ht="14.25" customHeight="1">
      <c r="A664" s="260"/>
      <c r="B664" s="260"/>
      <c r="C664" s="260"/>
      <c r="D664" s="260"/>
      <c r="E664" s="260"/>
      <c r="F664" s="260"/>
      <c r="G664" s="260"/>
      <c r="H664" s="260"/>
      <c r="I664" s="260"/>
      <c r="J664" s="260"/>
      <c r="K664" s="260"/>
      <c r="L664" s="260"/>
      <c r="M664" s="260"/>
      <c r="N664" s="260"/>
      <c r="O664" s="260"/>
      <c r="P664" s="260"/>
      <c r="Q664" s="260"/>
      <c r="R664" s="260"/>
      <c r="S664" s="260"/>
      <c r="T664" s="260"/>
      <c r="U664" s="260"/>
      <c r="V664" s="260"/>
      <c r="W664" s="260"/>
      <c r="X664" s="260"/>
      <c r="Y664" s="260"/>
      <c r="Z664" s="260"/>
      <c r="AA664" s="260"/>
    </row>
    <row r="665" ht="14.25" customHeight="1">
      <c r="A665" s="260"/>
      <c r="B665" s="260"/>
      <c r="C665" s="260"/>
      <c r="D665" s="260"/>
      <c r="E665" s="260"/>
      <c r="F665" s="260"/>
      <c r="G665" s="260"/>
      <c r="H665" s="260"/>
      <c r="I665" s="260"/>
      <c r="J665" s="260"/>
      <c r="K665" s="260"/>
      <c r="L665" s="260"/>
      <c r="M665" s="260"/>
      <c r="N665" s="260"/>
      <c r="O665" s="260"/>
      <c r="P665" s="260"/>
      <c r="Q665" s="260"/>
      <c r="R665" s="260"/>
      <c r="S665" s="260"/>
      <c r="T665" s="260"/>
      <c r="U665" s="260"/>
      <c r="V665" s="260"/>
      <c r="W665" s="260"/>
      <c r="X665" s="260"/>
      <c r="Y665" s="260"/>
      <c r="Z665" s="260"/>
      <c r="AA665" s="260"/>
    </row>
    <row r="666" ht="14.25" customHeight="1">
      <c r="A666" s="260"/>
      <c r="B666" s="260"/>
      <c r="C666" s="260"/>
      <c r="D666" s="260"/>
      <c r="E666" s="260"/>
      <c r="F666" s="260"/>
      <c r="G666" s="260"/>
      <c r="H666" s="260"/>
      <c r="I666" s="260"/>
      <c r="J666" s="260"/>
      <c r="K666" s="260"/>
      <c r="L666" s="260"/>
      <c r="M666" s="260"/>
      <c r="N666" s="260"/>
      <c r="O666" s="260"/>
      <c r="P666" s="260"/>
      <c r="Q666" s="260"/>
      <c r="R666" s="260"/>
      <c r="S666" s="260"/>
      <c r="T666" s="260"/>
      <c r="U666" s="260"/>
      <c r="V666" s="260"/>
      <c r="W666" s="260"/>
      <c r="X666" s="260"/>
      <c r="Y666" s="260"/>
      <c r="Z666" s="260"/>
      <c r="AA666" s="260"/>
    </row>
    <row r="667" ht="14.25" customHeight="1">
      <c r="A667" s="260"/>
      <c r="B667" s="260"/>
      <c r="C667" s="260"/>
      <c r="D667" s="260"/>
      <c r="E667" s="260"/>
      <c r="F667" s="260"/>
      <c r="G667" s="260"/>
      <c r="H667" s="260"/>
      <c r="I667" s="260"/>
      <c r="J667" s="260"/>
      <c r="K667" s="260"/>
      <c r="L667" s="260"/>
      <c r="M667" s="260"/>
      <c r="N667" s="260"/>
      <c r="O667" s="260"/>
      <c r="P667" s="260"/>
      <c r="Q667" s="260"/>
      <c r="R667" s="260"/>
      <c r="S667" s="260"/>
      <c r="T667" s="260"/>
      <c r="U667" s="260"/>
      <c r="V667" s="260"/>
      <c r="W667" s="260"/>
      <c r="X667" s="260"/>
      <c r="Y667" s="260"/>
      <c r="Z667" s="260"/>
      <c r="AA667" s="260"/>
    </row>
    <row r="668" ht="14.25" customHeight="1">
      <c r="A668" s="260"/>
      <c r="B668" s="260"/>
      <c r="C668" s="260"/>
      <c r="D668" s="260"/>
      <c r="E668" s="260"/>
      <c r="F668" s="260"/>
      <c r="G668" s="260"/>
      <c r="H668" s="260"/>
      <c r="I668" s="260"/>
      <c r="J668" s="260"/>
      <c r="K668" s="260"/>
      <c r="L668" s="260"/>
      <c r="M668" s="260"/>
      <c r="N668" s="260"/>
      <c r="O668" s="260"/>
      <c r="P668" s="260"/>
      <c r="Q668" s="260"/>
      <c r="R668" s="260"/>
      <c r="S668" s="260"/>
      <c r="T668" s="260"/>
      <c r="U668" s="260"/>
      <c r="V668" s="260"/>
      <c r="W668" s="260"/>
      <c r="X668" s="260"/>
      <c r="Y668" s="260"/>
      <c r="Z668" s="260"/>
      <c r="AA668" s="260"/>
    </row>
    <row r="669" ht="14.25" customHeight="1">
      <c r="A669" s="260"/>
      <c r="B669" s="260"/>
      <c r="C669" s="260"/>
      <c r="D669" s="260"/>
      <c r="E669" s="260"/>
      <c r="F669" s="260"/>
      <c r="G669" s="260"/>
      <c r="H669" s="260"/>
      <c r="I669" s="260"/>
      <c r="J669" s="260"/>
      <c r="K669" s="260"/>
      <c r="L669" s="260"/>
      <c r="M669" s="260"/>
      <c r="N669" s="260"/>
      <c r="O669" s="260"/>
      <c r="P669" s="260"/>
      <c r="Q669" s="260"/>
      <c r="R669" s="260"/>
      <c r="S669" s="260"/>
      <c r="T669" s="260"/>
      <c r="U669" s="260"/>
      <c r="V669" s="260"/>
      <c r="W669" s="260"/>
      <c r="X669" s="260"/>
      <c r="Y669" s="260"/>
      <c r="Z669" s="260"/>
      <c r="AA669" s="260"/>
    </row>
    <row r="670" ht="14.25" customHeight="1">
      <c r="A670" s="260"/>
      <c r="B670" s="260"/>
      <c r="C670" s="260"/>
      <c r="D670" s="260"/>
      <c r="E670" s="260"/>
      <c r="F670" s="260"/>
      <c r="G670" s="260"/>
      <c r="H670" s="260"/>
      <c r="I670" s="260"/>
      <c r="J670" s="260"/>
      <c r="K670" s="260"/>
      <c r="L670" s="260"/>
      <c r="M670" s="260"/>
      <c r="N670" s="260"/>
      <c r="O670" s="260"/>
      <c r="P670" s="260"/>
      <c r="Q670" s="260"/>
      <c r="R670" s="260"/>
      <c r="S670" s="260"/>
      <c r="T670" s="260"/>
      <c r="U670" s="260"/>
      <c r="V670" s="260"/>
      <c r="W670" s="260"/>
      <c r="X670" s="260"/>
      <c r="Y670" s="260"/>
      <c r="Z670" s="260"/>
      <c r="AA670" s="260"/>
    </row>
    <row r="671" ht="14.25" customHeight="1">
      <c r="A671" s="260"/>
      <c r="B671" s="260"/>
      <c r="C671" s="260"/>
      <c r="D671" s="260"/>
      <c r="E671" s="260"/>
      <c r="F671" s="260"/>
      <c r="G671" s="260"/>
      <c r="H671" s="260"/>
      <c r="I671" s="260"/>
      <c r="J671" s="260"/>
      <c r="K671" s="260"/>
      <c r="L671" s="260"/>
      <c r="M671" s="260"/>
      <c r="N671" s="260"/>
      <c r="O671" s="260"/>
      <c r="P671" s="260"/>
      <c r="Q671" s="260"/>
      <c r="R671" s="260"/>
      <c r="S671" s="260"/>
      <c r="T671" s="260"/>
      <c r="U671" s="260"/>
      <c r="V671" s="260"/>
      <c r="W671" s="260"/>
      <c r="X671" s="260"/>
      <c r="Y671" s="260"/>
      <c r="Z671" s="260"/>
      <c r="AA671" s="260"/>
    </row>
    <row r="672" ht="14.25" customHeight="1">
      <c r="A672" s="260"/>
      <c r="B672" s="260"/>
      <c r="C672" s="260"/>
      <c r="D672" s="260"/>
      <c r="E672" s="260"/>
      <c r="F672" s="260"/>
      <c r="G672" s="260"/>
      <c r="H672" s="260"/>
      <c r="I672" s="260"/>
      <c r="J672" s="260"/>
      <c r="K672" s="260"/>
      <c r="L672" s="260"/>
      <c r="M672" s="260"/>
      <c r="N672" s="260"/>
      <c r="O672" s="260"/>
      <c r="P672" s="260"/>
      <c r="Q672" s="260"/>
      <c r="R672" s="260"/>
      <c r="S672" s="260"/>
      <c r="T672" s="260"/>
      <c r="U672" s="260"/>
      <c r="V672" s="260"/>
      <c r="W672" s="260"/>
      <c r="X672" s="260"/>
      <c r="Y672" s="260"/>
      <c r="Z672" s="260"/>
      <c r="AA672" s="260"/>
    </row>
    <row r="673" ht="14.25" customHeight="1">
      <c r="A673" s="260"/>
      <c r="B673" s="260"/>
      <c r="C673" s="260"/>
      <c r="D673" s="260"/>
      <c r="E673" s="260"/>
      <c r="F673" s="260"/>
      <c r="G673" s="260"/>
      <c r="H673" s="260"/>
      <c r="I673" s="260"/>
      <c r="J673" s="260"/>
      <c r="K673" s="260"/>
      <c r="L673" s="260"/>
      <c r="M673" s="260"/>
      <c r="N673" s="260"/>
      <c r="O673" s="260"/>
      <c r="P673" s="260"/>
      <c r="Q673" s="260"/>
      <c r="R673" s="260"/>
      <c r="S673" s="260"/>
      <c r="T673" s="260"/>
      <c r="U673" s="260"/>
      <c r="V673" s="260"/>
      <c r="W673" s="260"/>
      <c r="X673" s="260"/>
      <c r="Y673" s="260"/>
      <c r="Z673" s="260"/>
      <c r="AA673" s="260"/>
    </row>
    <row r="674" ht="14.25" customHeight="1">
      <c r="A674" s="260"/>
      <c r="B674" s="260"/>
      <c r="C674" s="260"/>
      <c r="D674" s="260"/>
      <c r="E674" s="260"/>
      <c r="F674" s="260"/>
      <c r="G674" s="260"/>
      <c r="H674" s="260"/>
      <c r="I674" s="260"/>
      <c r="J674" s="260"/>
      <c r="K674" s="260"/>
      <c r="L674" s="260"/>
      <c r="M674" s="260"/>
      <c r="N674" s="260"/>
      <c r="O674" s="260"/>
      <c r="P674" s="260"/>
      <c r="Q674" s="260"/>
      <c r="R674" s="260"/>
      <c r="S674" s="260"/>
      <c r="T674" s="260"/>
      <c r="U674" s="260"/>
      <c r="V674" s="260"/>
      <c r="W674" s="260"/>
      <c r="X674" s="260"/>
      <c r="Y674" s="260"/>
      <c r="Z674" s="260"/>
      <c r="AA674" s="260"/>
    </row>
    <row r="675" ht="14.25" customHeight="1">
      <c r="A675" s="260"/>
      <c r="B675" s="260"/>
      <c r="C675" s="260"/>
      <c r="D675" s="260"/>
      <c r="E675" s="260"/>
      <c r="F675" s="260"/>
      <c r="G675" s="260"/>
      <c r="H675" s="260"/>
      <c r="I675" s="260"/>
      <c r="J675" s="260"/>
      <c r="K675" s="260"/>
      <c r="L675" s="260"/>
      <c r="M675" s="260"/>
      <c r="N675" s="260"/>
      <c r="O675" s="260"/>
      <c r="P675" s="260"/>
      <c r="Q675" s="260"/>
      <c r="R675" s="260"/>
      <c r="S675" s="260"/>
      <c r="T675" s="260"/>
      <c r="U675" s="260"/>
      <c r="V675" s="260"/>
      <c r="W675" s="260"/>
      <c r="X675" s="260"/>
      <c r="Y675" s="260"/>
      <c r="Z675" s="260"/>
      <c r="AA675" s="260"/>
    </row>
    <row r="676" ht="14.25" customHeight="1">
      <c r="A676" s="260"/>
      <c r="B676" s="260"/>
      <c r="C676" s="260"/>
      <c r="D676" s="260"/>
      <c r="E676" s="260"/>
      <c r="F676" s="260"/>
      <c r="G676" s="260"/>
      <c r="H676" s="260"/>
      <c r="I676" s="260"/>
      <c r="J676" s="260"/>
      <c r="K676" s="260"/>
      <c r="L676" s="260"/>
      <c r="M676" s="260"/>
      <c r="N676" s="260"/>
      <c r="O676" s="260"/>
      <c r="P676" s="260"/>
      <c r="Q676" s="260"/>
      <c r="R676" s="260"/>
      <c r="S676" s="260"/>
      <c r="T676" s="260"/>
      <c r="U676" s="260"/>
      <c r="V676" s="260"/>
      <c r="W676" s="260"/>
      <c r="X676" s="260"/>
      <c r="Y676" s="260"/>
      <c r="Z676" s="260"/>
      <c r="AA676" s="260"/>
    </row>
    <row r="677" ht="14.25" customHeight="1">
      <c r="A677" s="260"/>
      <c r="B677" s="260"/>
      <c r="C677" s="260"/>
      <c r="D677" s="260"/>
      <c r="E677" s="260"/>
      <c r="F677" s="260"/>
      <c r="G677" s="260"/>
      <c r="H677" s="260"/>
      <c r="I677" s="260"/>
      <c r="J677" s="260"/>
      <c r="K677" s="260"/>
      <c r="L677" s="260"/>
      <c r="M677" s="260"/>
      <c r="N677" s="260"/>
      <c r="O677" s="260"/>
      <c r="P677" s="260"/>
      <c r="Q677" s="260"/>
      <c r="R677" s="260"/>
      <c r="S677" s="260"/>
      <c r="T677" s="260"/>
      <c r="U677" s="260"/>
      <c r="V677" s="260"/>
      <c r="W677" s="260"/>
      <c r="X677" s="260"/>
      <c r="Y677" s="260"/>
      <c r="Z677" s="260"/>
      <c r="AA677" s="260"/>
    </row>
    <row r="678" ht="14.25" customHeight="1">
      <c r="A678" s="260"/>
      <c r="B678" s="260"/>
      <c r="C678" s="260"/>
      <c r="D678" s="260"/>
      <c r="E678" s="260"/>
      <c r="F678" s="260"/>
      <c r="G678" s="260"/>
      <c r="H678" s="260"/>
      <c r="I678" s="260"/>
      <c r="J678" s="260"/>
      <c r="K678" s="260"/>
      <c r="L678" s="260"/>
      <c r="M678" s="260"/>
      <c r="N678" s="260"/>
      <c r="O678" s="260"/>
      <c r="P678" s="260"/>
      <c r="Q678" s="260"/>
      <c r="R678" s="260"/>
      <c r="S678" s="260"/>
      <c r="T678" s="260"/>
      <c r="U678" s="260"/>
      <c r="V678" s="260"/>
      <c r="W678" s="260"/>
      <c r="X678" s="260"/>
      <c r="Y678" s="260"/>
      <c r="Z678" s="260"/>
      <c r="AA678" s="260"/>
    </row>
    <row r="679" ht="14.25" customHeight="1">
      <c r="A679" s="260"/>
      <c r="B679" s="260"/>
      <c r="C679" s="260"/>
      <c r="D679" s="260"/>
      <c r="E679" s="260"/>
      <c r="F679" s="260"/>
      <c r="G679" s="260"/>
      <c r="H679" s="260"/>
      <c r="I679" s="260"/>
      <c r="J679" s="260"/>
      <c r="K679" s="260"/>
      <c r="L679" s="260"/>
      <c r="M679" s="260"/>
      <c r="N679" s="260"/>
      <c r="O679" s="260"/>
      <c r="P679" s="260"/>
      <c r="Q679" s="260"/>
      <c r="R679" s="260"/>
      <c r="S679" s="260"/>
      <c r="T679" s="260"/>
      <c r="U679" s="260"/>
      <c r="V679" s="260"/>
      <c r="W679" s="260"/>
      <c r="X679" s="260"/>
      <c r="Y679" s="260"/>
      <c r="Z679" s="260"/>
      <c r="AA679" s="260"/>
    </row>
    <row r="680" ht="14.25" customHeight="1">
      <c r="A680" s="260"/>
      <c r="B680" s="260"/>
      <c r="C680" s="260"/>
      <c r="D680" s="260"/>
      <c r="E680" s="260"/>
      <c r="F680" s="260"/>
      <c r="G680" s="260"/>
      <c r="H680" s="260"/>
      <c r="I680" s="260"/>
      <c r="J680" s="260"/>
      <c r="K680" s="260"/>
      <c r="L680" s="260"/>
      <c r="M680" s="260"/>
      <c r="N680" s="260"/>
      <c r="O680" s="260"/>
      <c r="P680" s="260"/>
      <c r="Q680" s="260"/>
      <c r="R680" s="260"/>
      <c r="S680" s="260"/>
      <c r="T680" s="260"/>
      <c r="U680" s="260"/>
      <c r="V680" s="260"/>
      <c r="W680" s="260"/>
      <c r="X680" s="260"/>
      <c r="Y680" s="260"/>
      <c r="Z680" s="260"/>
      <c r="AA680" s="260"/>
    </row>
    <row r="681" ht="14.25" customHeight="1">
      <c r="A681" s="260"/>
      <c r="B681" s="260"/>
      <c r="C681" s="260"/>
      <c r="D681" s="260"/>
      <c r="E681" s="260"/>
      <c r="F681" s="260"/>
      <c r="G681" s="260"/>
      <c r="H681" s="260"/>
      <c r="I681" s="260"/>
      <c r="J681" s="260"/>
      <c r="K681" s="260"/>
      <c r="L681" s="260"/>
      <c r="M681" s="260"/>
      <c r="N681" s="260"/>
      <c r="O681" s="260"/>
      <c r="P681" s="260"/>
      <c r="Q681" s="260"/>
      <c r="R681" s="260"/>
      <c r="S681" s="260"/>
      <c r="T681" s="260"/>
      <c r="U681" s="260"/>
      <c r="V681" s="260"/>
      <c r="W681" s="260"/>
      <c r="X681" s="260"/>
      <c r="Y681" s="260"/>
      <c r="Z681" s="260"/>
      <c r="AA681" s="260"/>
    </row>
    <row r="682" ht="14.25" customHeight="1">
      <c r="A682" s="260"/>
      <c r="B682" s="260"/>
      <c r="C682" s="260"/>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row>
    <row r="683" ht="14.25" customHeight="1">
      <c r="A683" s="260"/>
      <c r="B683" s="260"/>
      <c r="C683" s="260"/>
      <c r="D683" s="260"/>
      <c r="E683" s="260"/>
      <c r="F683" s="260"/>
      <c r="G683" s="260"/>
      <c r="H683" s="260"/>
      <c r="I683" s="260"/>
      <c r="J683" s="260"/>
      <c r="K683" s="260"/>
      <c r="L683" s="260"/>
      <c r="M683" s="260"/>
      <c r="N683" s="260"/>
      <c r="O683" s="260"/>
      <c r="P683" s="260"/>
      <c r="Q683" s="260"/>
      <c r="R683" s="260"/>
      <c r="S683" s="260"/>
      <c r="T683" s="260"/>
      <c r="U683" s="260"/>
      <c r="V683" s="260"/>
      <c r="W683" s="260"/>
      <c r="X683" s="260"/>
      <c r="Y683" s="260"/>
      <c r="Z683" s="260"/>
      <c r="AA683" s="260"/>
    </row>
    <row r="684" ht="14.25" customHeight="1">
      <c r="A684" s="260"/>
      <c r="B684" s="260"/>
      <c r="C684" s="260"/>
      <c r="D684" s="260"/>
      <c r="E684" s="260"/>
      <c r="F684" s="260"/>
      <c r="G684" s="260"/>
      <c r="H684" s="260"/>
      <c r="I684" s="260"/>
      <c r="J684" s="260"/>
      <c r="K684" s="260"/>
      <c r="L684" s="260"/>
      <c r="M684" s="260"/>
      <c r="N684" s="260"/>
      <c r="O684" s="260"/>
      <c r="P684" s="260"/>
      <c r="Q684" s="260"/>
      <c r="R684" s="260"/>
      <c r="S684" s="260"/>
      <c r="T684" s="260"/>
      <c r="U684" s="260"/>
      <c r="V684" s="260"/>
      <c r="W684" s="260"/>
      <c r="X684" s="260"/>
      <c r="Y684" s="260"/>
      <c r="Z684" s="260"/>
      <c r="AA684" s="260"/>
    </row>
    <row r="685" ht="14.25" customHeight="1">
      <c r="A685" s="260"/>
      <c r="B685" s="260"/>
      <c r="C685" s="260"/>
      <c r="D685" s="260"/>
      <c r="E685" s="260"/>
      <c r="F685" s="260"/>
      <c r="G685" s="260"/>
      <c r="H685" s="260"/>
      <c r="I685" s="260"/>
      <c r="J685" s="260"/>
      <c r="K685" s="260"/>
      <c r="L685" s="260"/>
      <c r="M685" s="260"/>
      <c r="N685" s="260"/>
      <c r="O685" s="260"/>
      <c r="P685" s="260"/>
      <c r="Q685" s="260"/>
      <c r="R685" s="260"/>
      <c r="S685" s="260"/>
      <c r="T685" s="260"/>
      <c r="U685" s="260"/>
      <c r="V685" s="260"/>
      <c r="W685" s="260"/>
      <c r="X685" s="260"/>
      <c r="Y685" s="260"/>
      <c r="Z685" s="260"/>
      <c r="AA685" s="260"/>
    </row>
    <row r="686" ht="14.25" customHeight="1">
      <c r="A686" s="260"/>
      <c r="B686" s="260"/>
      <c r="C686" s="260"/>
      <c r="D686" s="260"/>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c r="AA686" s="260"/>
    </row>
    <row r="687" ht="14.25" customHeight="1">
      <c r="A687" s="260"/>
      <c r="B687" s="260"/>
      <c r="C687" s="260"/>
      <c r="D687" s="260"/>
      <c r="E687" s="260"/>
      <c r="F687" s="260"/>
      <c r="G687" s="260"/>
      <c r="H687" s="260"/>
      <c r="I687" s="260"/>
      <c r="J687" s="260"/>
      <c r="K687" s="260"/>
      <c r="L687" s="260"/>
      <c r="M687" s="260"/>
      <c r="N687" s="260"/>
      <c r="O687" s="260"/>
      <c r="P687" s="260"/>
      <c r="Q687" s="260"/>
      <c r="R687" s="260"/>
      <c r="S687" s="260"/>
      <c r="T687" s="260"/>
      <c r="U687" s="260"/>
      <c r="V687" s="260"/>
      <c r="W687" s="260"/>
      <c r="X687" s="260"/>
      <c r="Y687" s="260"/>
      <c r="Z687" s="260"/>
      <c r="AA687" s="260"/>
    </row>
    <row r="688" ht="14.25" customHeight="1">
      <c r="A688" s="260"/>
      <c r="B688" s="260"/>
      <c r="C688" s="260"/>
      <c r="D688" s="260"/>
      <c r="E688" s="260"/>
      <c r="F688" s="260"/>
      <c r="G688" s="260"/>
      <c r="H688" s="260"/>
      <c r="I688" s="260"/>
      <c r="J688" s="260"/>
      <c r="K688" s="260"/>
      <c r="L688" s="260"/>
      <c r="M688" s="260"/>
      <c r="N688" s="260"/>
      <c r="O688" s="260"/>
      <c r="P688" s="260"/>
      <c r="Q688" s="260"/>
      <c r="R688" s="260"/>
      <c r="S688" s="260"/>
      <c r="T688" s="260"/>
      <c r="U688" s="260"/>
      <c r="V688" s="260"/>
      <c r="W688" s="260"/>
      <c r="X688" s="260"/>
      <c r="Y688" s="260"/>
      <c r="Z688" s="260"/>
      <c r="AA688" s="260"/>
    </row>
    <row r="689" ht="14.25" customHeight="1">
      <c r="A689" s="260"/>
      <c r="B689" s="260"/>
      <c r="C689" s="260"/>
      <c r="D689" s="260"/>
      <c r="E689" s="260"/>
      <c r="F689" s="260"/>
      <c r="G689" s="260"/>
      <c r="H689" s="260"/>
      <c r="I689" s="260"/>
      <c r="J689" s="260"/>
      <c r="K689" s="260"/>
      <c r="L689" s="260"/>
      <c r="M689" s="260"/>
      <c r="N689" s="260"/>
      <c r="O689" s="260"/>
      <c r="P689" s="260"/>
      <c r="Q689" s="260"/>
      <c r="R689" s="260"/>
      <c r="S689" s="260"/>
      <c r="T689" s="260"/>
      <c r="U689" s="260"/>
      <c r="V689" s="260"/>
      <c r="W689" s="260"/>
      <c r="X689" s="260"/>
      <c r="Y689" s="260"/>
      <c r="Z689" s="260"/>
      <c r="AA689" s="260"/>
    </row>
    <row r="690" ht="14.25" customHeight="1">
      <c r="A690" s="260"/>
      <c r="B690" s="260"/>
      <c r="C690" s="260"/>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row>
    <row r="691" ht="14.25" customHeight="1">
      <c r="A691" s="260"/>
      <c r="B691" s="260"/>
      <c r="C691" s="260"/>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row>
    <row r="692" ht="14.25" customHeight="1">
      <c r="A692" s="260"/>
      <c r="B692" s="260"/>
      <c r="C692" s="260"/>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row>
    <row r="693" ht="14.25" customHeight="1">
      <c r="A693" s="260"/>
      <c r="B693" s="260"/>
      <c r="C693" s="260"/>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row>
    <row r="694" ht="14.25" customHeight="1">
      <c r="A694" s="260"/>
      <c r="B694" s="260"/>
      <c r="C694" s="260"/>
      <c r="D694" s="260"/>
      <c r="E694" s="260"/>
      <c r="F694" s="260"/>
      <c r="G694" s="260"/>
      <c r="H694" s="260"/>
      <c r="I694" s="260"/>
      <c r="J694" s="260"/>
      <c r="K694" s="260"/>
      <c r="L694" s="260"/>
      <c r="M694" s="260"/>
      <c r="N694" s="260"/>
      <c r="O694" s="260"/>
      <c r="P694" s="260"/>
      <c r="Q694" s="260"/>
      <c r="R694" s="260"/>
      <c r="S694" s="260"/>
      <c r="T694" s="260"/>
      <c r="U694" s="260"/>
      <c r="V694" s="260"/>
      <c r="W694" s="260"/>
      <c r="X694" s="260"/>
      <c r="Y694" s="260"/>
      <c r="Z694" s="260"/>
      <c r="AA694" s="260"/>
    </row>
    <row r="695" ht="14.25" customHeight="1">
      <c r="A695" s="260"/>
      <c r="B695" s="260"/>
      <c r="C695" s="260"/>
      <c r="D695" s="260"/>
      <c r="E695" s="260"/>
      <c r="F695" s="260"/>
      <c r="G695" s="260"/>
      <c r="H695" s="260"/>
      <c r="I695" s="260"/>
      <c r="J695" s="260"/>
      <c r="K695" s="260"/>
      <c r="L695" s="260"/>
      <c r="M695" s="260"/>
      <c r="N695" s="260"/>
      <c r="O695" s="260"/>
      <c r="P695" s="260"/>
      <c r="Q695" s="260"/>
      <c r="R695" s="260"/>
      <c r="S695" s="260"/>
      <c r="T695" s="260"/>
      <c r="U695" s="260"/>
      <c r="V695" s="260"/>
      <c r="W695" s="260"/>
      <c r="X695" s="260"/>
      <c r="Y695" s="260"/>
      <c r="Z695" s="260"/>
      <c r="AA695" s="260"/>
    </row>
    <row r="696" ht="14.25" customHeight="1">
      <c r="A696" s="260"/>
      <c r="B696" s="260"/>
      <c r="C696" s="260"/>
      <c r="D696" s="260"/>
      <c r="E696" s="260"/>
      <c r="F696" s="260"/>
      <c r="G696" s="260"/>
      <c r="H696" s="260"/>
      <c r="I696" s="260"/>
      <c r="J696" s="260"/>
      <c r="K696" s="260"/>
      <c r="L696" s="260"/>
      <c r="M696" s="260"/>
      <c r="N696" s="260"/>
      <c r="O696" s="260"/>
      <c r="P696" s="260"/>
      <c r="Q696" s="260"/>
      <c r="R696" s="260"/>
      <c r="S696" s="260"/>
      <c r="T696" s="260"/>
      <c r="U696" s="260"/>
      <c r="V696" s="260"/>
      <c r="W696" s="260"/>
      <c r="X696" s="260"/>
      <c r="Y696" s="260"/>
      <c r="Z696" s="260"/>
      <c r="AA696" s="260"/>
    </row>
    <row r="697" ht="14.25" customHeight="1">
      <c r="A697" s="260"/>
      <c r="B697" s="260"/>
      <c r="C697" s="260"/>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row>
    <row r="698" ht="14.25" customHeight="1">
      <c r="A698" s="260"/>
      <c r="B698" s="260"/>
      <c r="C698" s="260"/>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row>
    <row r="699" ht="14.25" customHeight="1">
      <c r="A699" s="260"/>
      <c r="B699" s="260"/>
      <c r="C699" s="260"/>
      <c r="D699" s="260"/>
      <c r="E699" s="260"/>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row>
    <row r="700" ht="14.25" customHeight="1">
      <c r="A700" s="260"/>
      <c r="B700" s="260"/>
      <c r="C700" s="260"/>
      <c r="D700" s="260"/>
      <c r="E700" s="260"/>
      <c r="F700" s="260"/>
      <c r="G700" s="260"/>
      <c r="H700" s="260"/>
      <c r="I700" s="260"/>
      <c r="J700" s="260"/>
      <c r="K700" s="260"/>
      <c r="L700" s="260"/>
      <c r="M700" s="260"/>
      <c r="N700" s="260"/>
      <c r="O700" s="260"/>
      <c r="P700" s="260"/>
      <c r="Q700" s="260"/>
      <c r="R700" s="260"/>
      <c r="S700" s="260"/>
      <c r="T700" s="260"/>
      <c r="U700" s="260"/>
      <c r="V700" s="260"/>
      <c r="W700" s="260"/>
      <c r="X700" s="260"/>
      <c r="Y700" s="260"/>
      <c r="Z700" s="260"/>
      <c r="AA700" s="260"/>
    </row>
    <row r="701" ht="14.25" customHeight="1">
      <c r="A701" s="260"/>
      <c r="B701" s="260"/>
      <c r="C701" s="260"/>
      <c r="D701" s="260"/>
      <c r="E701" s="260"/>
      <c r="F701" s="260"/>
      <c r="G701" s="260"/>
      <c r="H701" s="260"/>
      <c r="I701" s="260"/>
      <c r="J701" s="260"/>
      <c r="K701" s="260"/>
      <c r="L701" s="260"/>
      <c r="M701" s="260"/>
      <c r="N701" s="260"/>
      <c r="O701" s="260"/>
      <c r="P701" s="260"/>
      <c r="Q701" s="260"/>
      <c r="R701" s="260"/>
      <c r="S701" s="260"/>
      <c r="T701" s="260"/>
      <c r="U701" s="260"/>
      <c r="V701" s="260"/>
      <c r="W701" s="260"/>
      <c r="X701" s="260"/>
      <c r="Y701" s="260"/>
      <c r="Z701" s="260"/>
      <c r="AA701" s="260"/>
    </row>
    <row r="702" ht="14.25" customHeight="1">
      <c r="A702" s="260"/>
      <c r="B702" s="260"/>
      <c r="C702" s="260"/>
      <c r="D702" s="260"/>
      <c r="E702" s="260"/>
      <c r="F702" s="260"/>
      <c r="G702" s="260"/>
      <c r="H702" s="260"/>
      <c r="I702" s="260"/>
      <c r="J702" s="260"/>
      <c r="K702" s="260"/>
      <c r="L702" s="260"/>
      <c r="M702" s="260"/>
      <c r="N702" s="260"/>
      <c r="O702" s="260"/>
      <c r="P702" s="260"/>
      <c r="Q702" s="260"/>
      <c r="R702" s="260"/>
      <c r="S702" s="260"/>
      <c r="T702" s="260"/>
      <c r="U702" s="260"/>
      <c r="V702" s="260"/>
      <c r="W702" s="260"/>
      <c r="X702" s="260"/>
      <c r="Y702" s="260"/>
      <c r="Z702" s="260"/>
      <c r="AA702" s="260"/>
    </row>
    <row r="703" ht="14.25" customHeight="1">
      <c r="A703" s="260"/>
      <c r="B703" s="260"/>
      <c r="C703" s="260"/>
      <c r="D703" s="260"/>
      <c r="E703" s="260"/>
      <c r="F703" s="260"/>
      <c r="G703" s="260"/>
      <c r="H703" s="260"/>
      <c r="I703" s="260"/>
      <c r="J703" s="260"/>
      <c r="K703" s="260"/>
      <c r="L703" s="260"/>
      <c r="M703" s="260"/>
      <c r="N703" s="260"/>
      <c r="O703" s="260"/>
      <c r="P703" s="260"/>
      <c r="Q703" s="260"/>
      <c r="R703" s="260"/>
      <c r="S703" s="260"/>
      <c r="T703" s="260"/>
      <c r="U703" s="260"/>
      <c r="V703" s="260"/>
      <c r="W703" s="260"/>
      <c r="X703" s="260"/>
      <c r="Y703" s="260"/>
      <c r="Z703" s="260"/>
      <c r="AA703" s="260"/>
    </row>
    <row r="704" ht="14.25" customHeight="1">
      <c r="A704" s="260"/>
      <c r="B704" s="260"/>
      <c r="C704" s="260"/>
      <c r="D704" s="260"/>
      <c r="E704" s="260"/>
      <c r="F704" s="260"/>
      <c r="G704" s="260"/>
      <c r="H704" s="260"/>
      <c r="I704" s="260"/>
      <c r="J704" s="260"/>
      <c r="K704" s="260"/>
      <c r="L704" s="260"/>
      <c r="M704" s="260"/>
      <c r="N704" s="260"/>
      <c r="O704" s="260"/>
      <c r="P704" s="260"/>
      <c r="Q704" s="260"/>
      <c r="R704" s="260"/>
      <c r="S704" s="260"/>
      <c r="T704" s="260"/>
      <c r="U704" s="260"/>
      <c r="V704" s="260"/>
      <c r="W704" s="260"/>
      <c r="X704" s="260"/>
      <c r="Y704" s="260"/>
      <c r="Z704" s="260"/>
      <c r="AA704" s="260"/>
    </row>
    <row r="705" ht="14.25" customHeight="1">
      <c r="A705" s="260"/>
      <c r="B705" s="260"/>
      <c r="C705" s="260"/>
      <c r="D705" s="260"/>
      <c r="E705" s="260"/>
      <c r="F705" s="260"/>
      <c r="G705" s="260"/>
      <c r="H705" s="260"/>
      <c r="I705" s="260"/>
      <c r="J705" s="260"/>
      <c r="K705" s="260"/>
      <c r="L705" s="260"/>
      <c r="M705" s="260"/>
      <c r="N705" s="260"/>
      <c r="O705" s="260"/>
      <c r="P705" s="260"/>
      <c r="Q705" s="260"/>
      <c r="R705" s="260"/>
      <c r="S705" s="260"/>
      <c r="T705" s="260"/>
      <c r="U705" s="260"/>
      <c r="V705" s="260"/>
      <c r="W705" s="260"/>
      <c r="X705" s="260"/>
      <c r="Y705" s="260"/>
      <c r="Z705" s="260"/>
      <c r="AA705" s="260"/>
    </row>
    <row r="706" ht="14.25" customHeight="1">
      <c r="A706" s="260"/>
      <c r="B706" s="260"/>
      <c r="C706" s="260"/>
      <c r="D706" s="260"/>
      <c r="E706" s="260"/>
      <c r="F706" s="260"/>
      <c r="G706" s="260"/>
      <c r="H706" s="260"/>
      <c r="I706" s="260"/>
      <c r="J706" s="260"/>
      <c r="K706" s="260"/>
      <c r="L706" s="260"/>
      <c r="M706" s="260"/>
      <c r="N706" s="260"/>
      <c r="O706" s="260"/>
      <c r="P706" s="260"/>
      <c r="Q706" s="260"/>
      <c r="R706" s="260"/>
      <c r="S706" s="260"/>
      <c r="T706" s="260"/>
      <c r="U706" s="260"/>
      <c r="V706" s="260"/>
      <c r="W706" s="260"/>
      <c r="X706" s="260"/>
      <c r="Y706" s="260"/>
      <c r="Z706" s="260"/>
      <c r="AA706" s="260"/>
    </row>
    <row r="707" ht="14.25" customHeight="1">
      <c r="A707" s="260"/>
      <c r="B707" s="260"/>
      <c r="C707" s="260"/>
      <c r="D707" s="260"/>
      <c r="E707" s="260"/>
      <c r="F707" s="260"/>
      <c r="G707" s="260"/>
      <c r="H707" s="260"/>
      <c r="I707" s="260"/>
      <c r="J707" s="260"/>
      <c r="K707" s="260"/>
      <c r="L707" s="260"/>
      <c r="M707" s="260"/>
      <c r="N707" s="260"/>
      <c r="O707" s="260"/>
      <c r="P707" s="260"/>
      <c r="Q707" s="260"/>
      <c r="R707" s="260"/>
      <c r="S707" s="260"/>
      <c r="T707" s="260"/>
      <c r="U707" s="260"/>
      <c r="V707" s="260"/>
      <c r="W707" s="260"/>
      <c r="X707" s="260"/>
      <c r="Y707" s="260"/>
      <c r="Z707" s="260"/>
      <c r="AA707" s="260"/>
    </row>
    <row r="708" ht="14.25" customHeight="1">
      <c r="A708" s="260"/>
      <c r="B708" s="260"/>
      <c r="C708" s="260"/>
      <c r="D708" s="260"/>
      <c r="E708" s="260"/>
      <c r="F708" s="260"/>
      <c r="G708" s="260"/>
      <c r="H708" s="260"/>
      <c r="I708" s="260"/>
      <c r="J708" s="260"/>
      <c r="K708" s="260"/>
      <c r="L708" s="260"/>
      <c r="M708" s="260"/>
      <c r="N708" s="260"/>
      <c r="O708" s="260"/>
      <c r="P708" s="260"/>
      <c r="Q708" s="260"/>
      <c r="R708" s="260"/>
      <c r="S708" s="260"/>
      <c r="T708" s="260"/>
      <c r="U708" s="260"/>
      <c r="V708" s="260"/>
      <c r="W708" s="260"/>
      <c r="X708" s="260"/>
      <c r="Y708" s="260"/>
      <c r="Z708" s="260"/>
      <c r="AA708" s="260"/>
    </row>
    <row r="709" ht="14.25" customHeight="1">
      <c r="A709" s="260"/>
      <c r="B709" s="260"/>
      <c r="C709" s="260"/>
      <c r="D709" s="260"/>
      <c r="E709" s="260"/>
      <c r="F709" s="260"/>
      <c r="G709" s="260"/>
      <c r="H709" s="260"/>
      <c r="I709" s="260"/>
      <c r="J709" s="260"/>
      <c r="K709" s="260"/>
      <c r="L709" s="260"/>
      <c r="M709" s="260"/>
      <c r="N709" s="260"/>
      <c r="O709" s="260"/>
      <c r="P709" s="260"/>
      <c r="Q709" s="260"/>
      <c r="R709" s="260"/>
      <c r="S709" s="260"/>
      <c r="T709" s="260"/>
      <c r="U709" s="260"/>
      <c r="V709" s="260"/>
      <c r="W709" s="260"/>
      <c r="X709" s="260"/>
      <c r="Y709" s="260"/>
      <c r="Z709" s="260"/>
      <c r="AA709" s="260"/>
    </row>
    <row r="710" ht="14.25" customHeight="1">
      <c r="A710" s="260"/>
      <c r="B710" s="260"/>
      <c r="C710" s="260"/>
      <c r="D710" s="260"/>
      <c r="E710" s="260"/>
      <c r="F710" s="260"/>
      <c r="G710" s="260"/>
      <c r="H710" s="260"/>
      <c r="I710" s="260"/>
      <c r="J710" s="260"/>
      <c r="K710" s="260"/>
      <c r="L710" s="260"/>
      <c r="M710" s="260"/>
      <c r="N710" s="260"/>
      <c r="O710" s="260"/>
      <c r="P710" s="260"/>
      <c r="Q710" s="260"/>
      <c r="R710" s="260"/>
      <c r="S710" s="260"/>
      <c r="T710" s="260"/>
      <c r="U710" s="260"/>
      <c r="V710" s="260"/>
      <c r="W710" s="260"/>
      <c r="X710" s="260"/>
      <c r="Y710" s="260"/>
      <c r="Z710" s="260"/>
      <c r="AA710" s="260"/>
    </row>
    <row r="711" ht="14.25" customHeight="1">
      <c r="A711" s="260"/>
      <c r="B711" s="260"/>
      <c r="C711" s="260"/>
      <c r="D711" s="260"/>
      <c r="E711" s="260"/>
      <c r="F711" s="260"/>
      <c r="G711" s="260"/>
      <c r="H711" s="260"/>
      <c r="I711" s="260"/>
      <c r="J711" s="260"/>
      <c r="K711" s="260"/>
      <c r="L711" s="260"/>
      <c r="M711" s="260"/>
      <c r="N711" s="260"/>
      <c r="O711" s="260"/>
      <c r="P711" s="260"/>
      <c r="Q711" s="260"/>
      <c r="R711" s="260"/>
      <c r="S711" s="260"/>
      <c r="T711" s="260"/>
      <c r="U711" s="260"/>
      <c r="V711" s="260"/>
      <c r="W711" s="260"/>
      <c r="X711" s="260"/>
      <c r="Y711" s="260"/>
      <c r="Z711" s="260"/>
      <c r="AA711" s="260"/>
    </row>
    <row r="712" ht="14.25" customHeight="1">
      <c r="A712" s="260"/>
      <c r="B712" s="260"/>
      <c r="C712" s="260"/>
      <c r="D712" s="260"/>
      <c r="E712" s="260"/>
      <c r="F712" s="260"/>
      <c r="G712" s="260"/>
      <c r="H712" s="260"/>
      <c r="I712" s="260"/>
      <c r="J712" s="260"/>
      <c r="K712" s="260"/>
      <c r="L712" s="260"/>
      <c r="M712" s="260"/>
      <c r="N712" s="260"/>
      <c r="O712" s="260"/>
      <c r="P712" s="260"/>
      <c r="Q712" s="260"/>
      <c r="R712" s="260"/>
      <c r="S712" s="260"/>
      <c r="T712" s="260"/>
      <c r="U712" s="260"/>
      <c r="V712" s="260"/>
      <c r="W712" s="260"/>
      <c r="X712" s="260"/>
      <c r="Y712" s="260"/>
      <c r="Z712" s="260"/>
      <c r="AA712" s="260"/>
    </row>
    <row r="713" ht="14.25" customHeight="1">
      <c r="A713" s="260"/>
      <c r="B713" s="260"/>
      <c r="C713" s="260"/>
      <c r="D713" s="260"/>
      <c r="E713" s="260"/>
      <c r="F713" s="260"/>
      <c r="G713" s="260"/>
      <c r="H713" s="260"/>
      <c r="I713" s="260"/>
      <c r="J713" s="260"/>
      <c r="K713" s="260"/>
      <c r="L713" s="260"/>
      <c r="M713" s="260"/>
      <c r="N713" s="260"/>
      <c r="O713" s="260"/>
      <c r="P713" s="260"/>
      <c r="Q713" s="260"/>
      <c r="R713" s="260"/>
      <c r="S713" s="260"/>
      <c r="T713" s="260"/>
      <c r="U713" s="260"/>
      <c r="V713" s="260"/>
      <c r="W713" s="260"/>
      <c r="X713" s="260"/>
      <c r="Y713" s="260"/>
      <c r="Z713" s="260"/>
      <c r="AA713" s="260"/>
    </row>
    <row r="714" ht="14.25" customHeight="1">
      <c r="A714" s="260"/>
      <c r="B714" s="260"/>
      <c r="C714" s="260"/>
      <c r="D714" s="260"/>
      <c r="E714" s="260"/>
      <c r="F714" s="260"/>
      <c r="G714" s="260"/>
      <c r="H714" s="260"/>
      <c r="I714" s="260"/>
      <c r="J714" s="260"/>
      <c r="K714" s="260"/>
      <c r="L714" s="260"/>
      <c r="M714" s="260"/>
      <c r="N714" s="260"/>
      <c r="O714" s="260"/>
      <c r="P714" s="260"/>
      <c r="Q714" s="260"/>
      <c r="R714" s="260"/>
      <c r="S714" s="260"/>
      <c r="T714" s="260"/>
      <c r="U714" s="260"/>
      <c r="V714" s="260"/>
      <c r="W714" s="260"/>
      <c r="X714" s="260"/>
      <c r="Y714" s="260"/>
      <c r="Z714" s="260"/>
      <c r="AA714" s="260"/>
    </row>
    <row r="715" ht="14.25" customHeight="1">
      <c r="A715" s="260"/>
      <c r="B715" s="260"/>
      <c r="C715" s="260"/>
      <c r="D715" s="260"/>
      <c r="E715" s="260"/>
      <c r="F715" s="260"/>
      <c r="G715" s="260"/>
      <c r="H715" s="260"/>
      <c r="I715" s="260"/>
      <c r="J715" s="260"/>
      <c r="K715" s="260"/>
      <c r="L715" s="260"/>
      <c r="M715" s="260"/>
      <c r="N715" s="260"/>
      <c r="O715" s="260"/>
      <c r="P715" s="260"/>
      <c r="Q715" s="260"/>
      <c r="R715" s="260"/>
      <c r="S715" s="260"/>
      <c r="T715" s="260"/>
      <c r="U715" s="260"/>
      <c r="V715" s="260"/>
      <c r="W715" s="260"/>
      <c r="X715" s="260"/>
      <c r="Y715" s="260"/>
      <c r="Z715" s="260"/>
      <c r="AA715" s="260"/>
    </row>
    <row r="716" ht="14.25" customHeight="1">
      <c r="A716" s="260"/>
      <c r="B716" s="260"/>
      <c r="C716" s="260"/>
      <c r="D716" s="260"/>
      <c r="E716" s="260"/>
      <c r="F716" s="260"/>
      <c r="G716" s="260"/>
      <c r="H716" s="260"/>
      <c r="I716" s="260"/>
      <c r="J716" s="260"/>
      <c r="K716" s="260"/>
      <c r="L716" s="260"/>
      <c r="M716" s="260"/>
      <c r="N716" s="260"/>
      <c r="O716" s="260"/>
      <c r="P716" s="260"/>
      <c r="Q716" s="260"/>
      <c r="R716" s="260"/>
      <c r="S716" s="260"/>
      <c r="T716" s="260"/>
      <c r="U716" s="260"/>
      <c r="V716" s="260"/>
      <c r="W716" s="260"/>
      <c r="X716" s="260"/>
      <c r="Y716" s="260"/>
      <c r="Z716" s="260"/>
      <c r="AA716" s="260"/>
    </row>
    <row r="717" ht="14.25" customHeight="1">
      <c r="A717" s="260"/>
      <c r="B717" s="260"/>
      <c r="C717" s="260"/>
      <c r="D717" s="260"/>
      <c r="E717" s="260"/>
      <c r="F717" s="260"/>
      <c r="G717" s="260"/>
      <c r="H717" s="260"/>
      <c r="I717" s="260"/>
      <c r="J717" s="260"/>
      <c r="K717" s="260"/>
      <c r="L717" s="260"/>
      <c r="M717" s="260"/>
      <c r="N717" s="260"/>
      <c r="O717" s="260"/>
      <c r="P717" s="260"/>
      <c r="Q717" s="260"/>
      <c r="R717" s="260"/>
      <c r="S717" s="260"/>
      <c r="T717" s="260"/>
      <c r="U717" s="260"/>
      <c r="V717" s="260"/>
      <c r="W717" s="260"/>
      <c r="X717" s="260"/>
      <c r="Y717" s="260"/>
      <c r="Z717" s="260"/>
      <c r="AA717" s="260"/>
    </row>
    <row r="718" ht="14.25" customHeight="1">
      <c r="A718" s="260"/>
      <c r="B718" s="260"/>
      <c r="C718" s="260"/>
      <c r="D718" s="260"/>
      <c r="E718" s="260"/>
      <c r="F718" s="260"/>
      <c r="G718" s="260"/>
      <c r="H718" s="260"/>
      <c r="I718" s="260"/>
      <c r="J718" s="260"/>
      <c r="K718" s="260"/>
      <c r="L718" s="260"/>
      <c r="M718" s="260"/>
      <c r="N718" s="260"/>
      <c r="O718" s="260"/>
      <c r="P718" s="260"/>
      <c r="Q718" s="260"/>
      <c r="R718" s="260"/>
      <c r="S718" s="260"/>
      <c r="T718" s="260"/>
      <c r="U718" s="260"/>
      <c r="V718" s="260"/>
      <c r="W718" s="260"/>
      <c r="X718" s="260"/>
      <c r="Y718" s="260"/>
      <c r="Z718" s="260"/>
      <c r="AA718" s="260"/>
    </row>
    <row r="719" ht="14.25" customHeight="1">
      <c r="A719" s="260"/>
      <c r="B719" s="260"/>
      <c r="C719" s="260"/>
      <c r="D719" s="260"/>
      <c r="E719" s="260"/>
      <c r="F719" s="260"/>
      <c r="G719" s="260"/>
      <c r="H719" s="260"/>
      <c r="I719" s="260"/>
      <c r="J719" s="260"/>
      <c r="K719" s="260"/>
      <c r="L719" s="260"/>
      <c r="M719" s="260"/>
      <c r="N719" s="260"/>
      <c r="O719" s="260"/>
      <c r="P719" s="260"/>
      <c r="Q719" s="260"/>
      <c r="R719" s="260"/>
      <c r="S719" s="260"/>
      <c r="T719" s="260"/>
      <c r="U719" s="260"/>
      <c r="V719" s="260"/>
      <c r="W719" s="260"/>
      <c r="X719" s="260"/>
      <c r="Y719" s="260"/>
      <c r="Z719" s="260"/>
      <c r="AA719" s="260"/>
    </row>
    <row r="720" ht="14.25" customHeight="1">
      <c r="A720" s="260"/>
      <c r="B720" s="260"/>
      <c r="C720" s="260"/>
      <c r="D720" s="260"/>
      <c r="E720" s="260"/>
      <c r="F720" s="260"/>
      <c r="G720" s="260"/>
      <c r="H720" s="260"/>
      <c r="I720" s="260"/>
      <c r="J720" s="260"/>
      <c r="K720" s="260"/>
      <c r="L720" s="260"/>
      <c r="M720" s="260"/>
      <c r="N720" s="260"/>
      <c r="O720" s="260"/>
      <c r="P720" s="260"/>
      <c r="Q720" s="260"/>
      <c r="R720" s="260"/>
      <c r="S720" s="260"/>
      <c r="T720" s="260"/>
      <c r="U720" s="260"/>
      <c r="V720" s="260"/>
      <c r="W720" s="260"/>
      <c r="X720" s="260"/>
      <c r="Y720" s="260"/>
      <c r="Z720" s="260"/>
      <c r="AA720" s="260"/>
    </row>
    <row r="721" ht="14.25" customHeight="1">
      <c r="A721" s="260"/>
      <c r="B721" s="260"/>
      <c r="C721" s="260"/>
      <c r="D721" s="260"/>
      <c r="E721" s="260"/>
      <c r="F721" s="260"/>
      <c r="G721" s="260"/>
      <c r="H721" s="260"/>
      <c r="I721" s="260"/>
      <c r="J721" s="260"/>
      <c r="K721" s="260"/>
      <c r="L721" s="260"/>
      <c r="M721" s="260"/>
      <c r="N721" s="260"/>
      <c r="O721" s="260"/>
      <c r="P721" s="260"/>
      <c r="Q721" s="260"/>
      <c r="R721" s="260"/>
      <c r="S721" s="260"/>
      <c r="T721" s="260"/>
      <c r="U721" s="260"/>
      <c r="V721" s="260"/>
      <c r="W721" s="260"/>
      <c r="X721" s="260"/>
      <c r="Y721" s="260"/>
      <c r="Z721" s="260"/>
      <c r="AA721" s="260"/>
    </row>
    <row r="722" ht="14.25" customHeight="1">
      <c r="A722" s="260"/>
      <c r="B722" s="260"/>
      <c r="C722" s="260"/>
      <c r="D722" s="260"/>
      <c r="E722" s="260"/>
      <c r="F722" s="260"/>
      <c r="G722" s="260"/>
      <c r="H722" s="260"/>
      <c r="I722" s="260"/>
      <c r="J722" s="260"/>
      <c r="K722" s="260"/>
      <c r="L722" s="260"/>
      <c r="M722" s="260"/>
      <c r="N722" s="260"/>
      <c r="O722" s="260"/>
      <c r="P722" s="260"/>
      <c r="Q722" s="260"/>
      <c r="R722" s="260"/>
      <c r="S722" s="260"/>
      <c r="T722" s="260"/>
      <c r="U722" s="260"/>
      <c r="V722" s="260"/>
      <c r="W722" s="260"/>
      <c r="X722" s="260"/>
      <c r="Y722" s="260"/>
      <c r="Z722" s="260"/>
      <c r="AA722" s="260"/>
    </row>
    <row r="723" ht="14.25" customHeight="1">
      <c r="A723" s="260"/>
      <c r="B723" s="260"/>
      <c r="C723" s="260"/>
      <c r="D723" s="260"/>
      <c r="E723" s="260"/>
      <c r="F723" s="260"/>
      <c r="G723" s="260"/>
      <c r="H723" s="260"/>
      <c r="I723" s="260"/>
      <c r="J723" s="260"/>
      <c r="K723" s="260"/>
      <c r="L723" s="260"/>
      <c r="M723" s="260"/>
      <c r="N723" s="260"/>
      <c r="O723" s="260"/>
      <c r="P723" s="260"/>
      <c r="Q723" s="260"/>
      <c r="R723" s="260"/>
      <c r="S723" s="260"/>
      <c r="T723" s="260"/>
      <c r="U723" s="260"/>
      <c r="V723" s="260"/>
      <c r="W723" s="260"/>
      <c r="X723" s="260"/>
      <c r="Y723" s="260"/>
      <c r="Z723" s="260"/>
      <c r="AA723" s="260"/>
    </row>
    <row r="724" ht="14.25" customHeight="1">
      <c r="A724" s="260"/>
      <c r="B724" s="260"/>
      <c r="C724" s="260"/>
      <c r="D724" s="260"/>
      <c r="E724" s="260"/>
      <c r="F724" s="260"/>
      <c r="G724" s="260"/>
      <c r="H724" s="260"/>
      <c r="I724" s="260"/>
      <c r="J724" s="260"/>
      <c r="K724" s="260"/>
      <c r="L724" s="260"/>
      <c r="M724" s="260"/>
      <c r="N724" s="260"/>
      <c r="O724" s="260"/>
      <c r="P724" s="260"/>
      <c r="Q724" s="260"/>
      <c r="R724" s="260"/>
      <c r="S724" s="260"/>
      <c r="T724" s="260"/>
      <c r="U724" s="260"/>
      <c r="V724" s="260"/>
      <c r="W724" s="260"/>
      <c r="X724" s="260"/>
      <c r="Y724" s="260"/>
      <c r="Z724" s="260"/>
      <c r="AA724" s="260"/>
    </row>
    <row r="725" ht="14.25" customHeight="1">
      <c r="A725" s="260"/>
      <c r="B725" s="260"/>
      <c r="C725" s="260"/>
      <c r="D725" s="260"/>
      <c r="E725" s="260"/>
      <c r="F725" s="260"/>
      <c r="G725" s="260"/>
      <c r="H725" s="260"/>
      <c r="I725" s="260"/>
      <c r="J725" s="260"/>
      <c r="K725" s="260"/>
      <c r="L725" s="260"/>
      <c r="M725" s="260"/>
      <c r="N725" s="260"/>
      <c r="O725" s="260"/>
      <c r="P725" s="260"/>
      <c r="Q725" s="260"/>
      <c r="R725" s="260"/>
      <c r="S725" s="260"/>
      <c r="T725" s="260"/>
      <c r="U725" s="260"/>
      <c r="V725" s="260"/>
      <c r="W725" s="260"/>
      <c r="X725" s="260"/>
      <c r="Y725" s="260"/>
      <c r="Z725" s="260"/>
      <c r="AA725" s="260"/>
    </row>
    <row r="726" ht="14.25" customHeight="1">
      <c r="A726" s="260"/>
      <c r="B726" s="260"/>
      <c r="C726" s="260"/>
      <c r="D726" s="260"/>
      <c r="E726" s="260"/>
      <c r="F726" s="260"/>
      <c r="G726" s="260"/>
      <c r="H726" s="260"/>
      <c r="I726" s="260"/>
      <c r="J726" s="260"/>
      <c r="K726" s="260"/>
      <c r="L726" s="260"/>
      <c r="M726" s="260"/>
      <c r="N726" s="260"/>
      <c r="O726" s="260"/>
      <c r="P726" s="260"/>
      <c r="Q726" s="260"/>
      <c r="R726" s="260"/>
      <c r="S726" s="260"/>
      <c r="T726" s="260"/>
      <c r="U726" s="260"/>
      <c r="V726" s="260"/>
      <c r="W726" s="260"/>
      <c r="X726" s="260"/>
      <c r="Y726" s="260"/>
      <c r="Z726" s="260"/>
      <c r="AA726" s="260"/>
    </row>
    <row r="727" ht="14.25" customHeight="1">
      <c r="A727" s="260"/>
      <c r="B727" s="260"/>
      <c r="C727" s="260"/>
      <c r="D727" s="260"/>
      <c r="E727" s="260"/>
      <c r="F727" s="260"/>
      <c r="G727" s="260"/>
      <c r="H727" s="260"/>
      <c r="I727" s="260"/>
      <c r="J727" s="260"/>
      <c r="K727" s="260"/>
      <c r="L727" s="260"/>
      <c r="M727" s="260"/>
      <c r="N727" s="260"/>
      <c r="O727" s="260"/>
      <c r="P727" s="260"/>
      <c r="Q727" s="260"/>
      <c r="R727" s="260"/>
      <c r="S727" s="260"/>
      <c r="T727" s="260"/>
      <c r="U727" s="260"/>
      <c r="V727" s="260"/>
      <c r="W727" s="260"/>
      <c r="X727" s="260"/>
      <c r="Y727" s="260"/>
      <c r="Z727" s="260"/>
      <c r="AA727" s="260"/>
    </row>
    <row r="728" ht="14.25" customHeight="1">
      <c r="A728" s="260"/>
      <c r="B728" s="260"/>
      <c r="C728" s="260"/>
      <c r="D728" s="260"/>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260"/>
    </row>
    <row r="729" ht="14.25" customHeight="1">
      <c r="A729" s="260"/>
      <c r="B729" s="260"/>
      <c r="C729" s="260"/>
      <c r="D729" s="260"/>
      <c r="E729" s="260"/>
      <c r="F729" s="260"/>
      <c r="G729" s="260"/>
      <c r="H729" s="260"/>
      <c r="I729" s="260"/>
      <c r="J729" s="260"/>
      <c r="K729" s="260"/>
      <c r="L729" s="260"/>
      <c r="M729" s="260"/>
      <c r="N729" s="260"/>
      <c r="O729" s="260"/>
      <c r="P729" s="260"/>
      <c r="Q729" s="260"/>
      <c r="R729" s="260"/>
      <c r="S729" s="260"/>
      <c r="T729" s="260"/>
      <c r="U729" s="260"/>
      <c r="V729" s="260"/>
      <c r="W729" s="260"/>
      <c r="X729" s="260"/>
      <c r="Y729" s="260"/>
      <c r="Z729" s="260"/>
      <c r="AA729" s="260"/>
    </row>
    <row r="730" ht="14.25" customHeight="1">
      <c r="A730" s="260"/>
      <c r="B730" s="260"/>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c r="AA730" s="260"/>
    </row>
    <row r="731" ht="14.25" customHeight="1">
      <c r="A731" s="260"/>
      <c r="B731" s="260"/>
      <c r="C731" s="260"/>
      <c r="D731" s="260"/>
      <c r="E731" s="260"/>
      <c r="F731" s="260"/>
      <c r="G731" s="260"/>
      <c r="H731" s="260"/>
      <c r="I731" s="260"/>
      <c r="J731" s="260"/>
      <c r="K731" s="260"/>
      <c r="L731" s="260"/>
      <c r="M731" s="260"/>
      <c r="N731" s="260"/>
      <c r="O731" s="260"/>
      <c r="P731" s="260"/>
      <c r="Q731" s="260"/>
      <c r="R731" s="260"/>
      <c r="S731" s="260"/>
      <c r="T731" s="260"/>
      <c r="U731" s="260"/>
      <c r="V731" s="260"/>
      <c r="W731" s="260"/>
      <c r="X731" s="260"/>
      <c r="Y731" s="260"/>
      <c r="Z731" s="260"/>
      <c r="AA731" s="260"/>
    </row>
    <row r="732" ht="14.25" customHeight="1">
      <c r="A732" s="260"/>
      <c r="B732" s="260"/>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c r="AA732" s="260"/>
    </row>
    <row r="733" ht="14.25" customHeight="1">
      <c r="A733" s="260"/>
      <c r="B733" s="260"/>
      <c r="C733" s="260"/>
      <c r="D733" s="260"/>
      <c r="E733" s="260"/>
      <c r="F733" s="260"/>
      <c r="G733" s="260"/>
      <c r="H733" s="260"/>
      <c r="I733" s="260"/>
      <c r="J733" s="260"/>
      <c r="K733" s="260"/>
      <c r="L733" s="260"/>
      <c r="M733" s="260"/>
      <c r="N733" s="260"/>
      <c r="O733" s="260"/>
      <c r="P733" s="260"/>
      <c r="Q733" s="260"/>
      <c r="R733" s="260"/>
      <c r="S733" s="260"/>
      <c r="T733" s="260"/>
      <c r="U733" s="260"/>
      <c r="V733" s="260"/>
      <c r="W733" s="260"/>
      <c r="X733" s="260"/>
      <c r="Y733" s="260"/>
      <c r="Z733" s="260"/>
      <c r="AA733" s="260"/>
    </row>
    <row r="734" ht="14.25" customHeight="1">
      <c r="A734" s="260"/>
      <c r="B734" s="260"/>
      <c r="C734" s="260"/>
      <c r="D734" s="260"/>
      <c r="E734" s="260"/>
      <c r="F734" s="260"/>
      <c r="G734" s="260"/>
      <c r="H734" s="260"/>
      <c r="I734" s="260"/>
      <c r="J734" s="260"/>
      <c r="K734" s="260"/>
      <c r="L734" s="260"/>
      <c r="M734" s="260"/>
      <c r="N734" s="260"/>
      <c r="O734" s="260"/>
      <c r="P734" s="260"/>
      <c r="Q734" s="260"/>
      <c r="R734" s="260"/>
      <c r="S734" s="260"/>
      <c r="T734" s="260"/>
      <c r="U734" s="260"/>
      <c r="V734" s="260"/>
      <c r="W734" s="260"/>
      <c r="X734" s="260"/>
      <c r="Y734" s="260"/>
      <c r="Z734" s="260"/>
      <c r="AA734" s="260"/>
    </row>
    <row r="735" ht="14.25" customHeight="1">
      <c r="A735" s="260"/>
      <c r="B735" s="260"/>
      <c r="C735" s="260"/>
      <c r="D735" s="260"/>
      <c r="E735" s="260"/>
      <c r="F735" s="260"/>
      <c r="G735" s="260"/>
      <c r="H735" s="260"/>
      <c r="I735" s="260"/>
      <c r="J735" s="260"/>
      <c r="K735" s="260"/>
      <c r="L735" s="260"/>
      <c r="M735" s="260"/>
      <c r="N735" s="260"/>
      <c r="O735" s="260"/>
      <c r="P735" s="260"/>
      <c r="Q735" s="260"/>
      <c r="R735" s="260"/>
      <c r="S735" s="260"/>
      <c r="T735" s="260"/>
      <c r="U735" s="260"/>
      <c r="V735" s="260"/>
      <c r="W735" s="260"/>
      <c r="X735" s="260"/>
      <c r="Y735" s="260"/>
      <c r="Z735" s="260"/>
      <c r="AA735" s="260"/>
    </row>
    <row r="736" ht="14.25" customHeight="1">
      <c r="A736" s="260"/>
      <c r="B736" s="260"/>
      <c r="C736" s="260"/>
      <c r="D736" s="260"/>
      <c r="E736" s="260"/>
      <c r="F736" s="260"/>
      <c r="G736" s="260"/>
      <c r="H736" s="260"/>
      <c r="I736" s="260"/>
      <c r="J736" s="260"/>
      <c r="K736" s="260"/>
      <c r="L736" s="260"/>
      <c r="M736" s="260"/>
      <c r="N736" s="260"/>
      <c r="O736" s="260"/>
      <c r="P736" s="260"/>
      <c r="Q736" s="260"/>
      <c r="R736" s="260"/>
      <c r="S736" s="260"/>
      <c r="T736" s="260"/>
      <c r="U736" s="260"/>
      <c r="V736" s="260"/>
      <c r="W736" s="260"/>
      <c r="X736" s="260"/>
      <c r="Y736" s="260"/>
      <c r="Z736" s="260"/>
      <c r="AA736" s="260"/>
    </row>
    <row r="737" ht="14.25" customHeight="1">
      <c r="A737" s="260"/>
      <c r="B737" s="260"/>
      <c r="C737" s="260"/>
      <c r="D737" s="260"/>
      <c r="E737" s="260"/>
      <c r="F737" s="260"/>
      <c r="G737" s="260"/>
      <c r="H737" s="260"/>
      <c r="I737" s="260"/>
      <c r="J737" s="260"/>
      <c r="K737" s="260"/>
      <c r="L737" s="260"/>
      <c r="M737" s="260"/>
      <c r="N737" s="260"/>
      <c r="O737" s="260"/>
      <c r="P737" s="260"/>
      <c r="Q737" s="260"/>
      <c r="R737" s="260"/>
      <c r="S737" s="260"/>
      <c r="T737" s="260"/>
      <c r="U737" s="260"/>
      <c r="V737" s="260"/>
      <c r="W737" s="260"/>
      <c r="X737" s="260"/>
      <c r="Y737" s="260"/>
      <c r="Z737" s="260"/>
      <c r="AA737" s="260"/>
    </row>
    <row r="738" ht="14.25" customHeight="1">
      <c r="A738" s="260"/>
      <c r="B738" s="260"/>
      <c r="C738" s="260"/>
      <c r="D738" s="260"/>
      <c r="E738" s="260"/>
      <c r="F738" s="260"/>
      <c r="G738" s="260"/>
      <c r="H738" s="260"/>
      <c r="I738" s="260"/>
      <c r="J738" s="260"/>
      <c r="K738" s="260"/>
      <c r="L738" s="260"/>
      <c r="M738" s="260"/>
      <c r="N738" s="260"/>
      <c r="O738" s="260"/>
      <c r="P738" s="260"/>
      <c r="Q738" s="260"/>
      <c r="R738" s="260"/>
      <c r="S738" s="260"/>
      <c r="T738" s="260"/>
      <c r="U738" s="260"/>
      <c r="V738" s="260"/>
      <c r="W738" s="260"/>
      <c r="X738" s="260"/>
      <c r="Y738" s="260"/>
      <c r="Z738" s="260"/>
      <c r="AA738" s="260"/>
    </row>
    <row r="739" ht="14.25" customHeight="1">
      <c r="A739" s="260"/>
      <c r="B739" s="260"/>
      <c r="C739" s="260"/>
      <c r="D739" s="260"/>
      <c r="E739" s="260"/>
      <c r="F739" s="260"/>
      <c r="G739" s="260"/>
      <c r="H739" s="260"/>
      <c r="I739" s="260"/>
      <c r="J739" s="260"/>
      <c r="K739" s="260"/>
      <c r="L739" s="260"/>
      <c r="M739" s="260"/>
      <c r="N739" s="260"/>
      <c r="O739" s="260"/>
      <c r="P739" s="260"/>
      <c r="Q739" s="260"/>
      <c r="R739" s="260"/>
      <c r="S739" s="260"/>
      <c r="T739" s="260"/>
      <c r="U739" s="260"/>
      <c r="V739" s="260"/>
      <c r="W739" s="260"/>
      <c r="X739" s="260"/>
      <c r="Y739" s="260"/>
      <c r="Z739" s="260"/>
      <c r="AA739" s="260"/>
    </row>
    <row r="740" ht="14.25" customHeight="1">
      <c r="A740" s="260"/>
      <c r="B740" s="260"/>
      <c r="C740" s="260"/>
      <c r="D740" s="260"/>
      <c r="E740" s="260"/>
      <c r="F740" s="260"/>
      <c r="G740" s="260"/>
      <c r="H740" s="260"/>
      <c r="I740" s="260"/>
      <c r="J740" s="260"/>
      <c r="K740" s="260"/>
      <c r="L740" s="260"/>
      <c r="M740" s="260"/>
      <c r="N740" s="260"/>
      <c r="O740" s="260"/>
      <c r="P740" s="260"/>
      <c r="Q740" s="260"/>
      <c r="R740" s="260"/>
      <c r="S740" s="260"/>
      <c r="T740" s="260"/>
      <c r="U740" s="260"/>
      <c r="V740" s="260"/>
      <c r="W740" s="260"/>
      <c r="X740" s="260"/>
      <c r="Y740" s="260"/>
      <c r="Z740" s="260"/>
      <c r="AA740" s="260"/>
    </row>
    <row r="741" ht="14.25" customHeight="1">
      <c r="A741" s="260"/>
      <c r="B741" s="260"/>
      <c r="C741" s="260"/>
      <c r="D741" s="260"/>
      <c r="E741" s="260"/>
      <c r="F741" s="260"/>
      <c r="G741" s="260"/>
      <c r="H741" s="260"/>
      <c r="I741" s="260"/>
      <c r="J741" s="260"/>
      <c r="K741" s="260"/>
      <c r="L741" s="260"/>
      <c r="M741" s="260"/>
      <c r="N741" s="260"/>
      <c r="O741" s="260"/>
      <c r="P741" s="260"/>
      <c r="Q741" s="260"/>
      <c r="R741" s="260"/>
      <c r="S741" s="260"/>
      <c r="T741" s="260"/>
      <c r="U741" s="260"/>
      <c r="V741" s="260"/>
      <c r="W741" s="260"/>
      <c r="X741" s="260"/>
      <c r="Y741" s="260"/>
      <c r="Z741" s="260"/>
      <c r="AA741" s="260"/>
    </row>
    <row r="742" ht="14.25" customHeight="1">
      <c r="A742" s="260"/>
      <c r="B742" s="260"/>
      <c r="C742" s="260"/>
      <c r="D742" s="260"/>
      <c r="E742" s="260"/>
      <c r="F742" s="260"/>
      <c r="G742" s="260"/>
      <c r="H742" s="260"/>
      <c r="I742" s="260"/>
      <c r="J742" s="260"/>
      <c r="K742" s="260"/>
      <c r="L742" s="260"/>
      <c r="M742" s="260"/>
      <c r="N742" s="260"/>
      <c r="O742" s="260"/>
      <c r="P742" s="260"/>
      <c r="Q742" s="260"/>
      <c r="R742" s="260"/>
      <c r="S742" s="260"/>
      <c r="T742" s="260"/>
      <c r="U742" s="260"/>
      <c r="V742" s="260"/>
      <c r="W742" s="260"/>
      <c r="X742" s="260"/>
      <c r="Y742" s="260"/>
      <c r="Z742" s="260"/>
      <c r="AA742" s="260"/>
    </row>
    <row r="743" ht="14.25" customHeight="1">
      <c r="A743" s="260"/>
      <c r="B743" s="260"/>
      <c r="C743" s="260"/>
      <c r="D743" s="260"/>
      <c r="E743" s="260"/>
      <c r="F743" s="260"/>
      <c r="G743" s="260"/>
      <c r="H743" s="260"/>
      <c r="I743" s="260"/>
      <c r="J743" s="260"/>
      <c r="K743" s="260"/>
      <c r="L743" s="260"/>
      <c r="M743" s="260"/>
      <c r="N743" s="260"/>
      <c r="O743" s="260"/>
      <c r="P743" s="260"/>
      <c r="Q743" s="260"/>
      <c r="R743" s="260"/>
      <c r="S743" s="260"/>
      <c r="T743" s="260"/>
      <c r="U743" s="260"/>
      <c r="V743" s="260"/>
      <c r="W743" s="260"/>
      <c r="X743" s="260"/>
      <c r="Y743" s="260"/>
      <c r="Z743" s="260"/>
      <c r="AA743" s="260"/>
    </row>
    <row r="744" ht="14.25" customHeight="1">
      <c r="A744" s="260"/>
      <c r="B744" s="260"/>
      <c r="C744" s="260"/>
      <c r="D744" s="260"/>
      <c r="E744" s="260"/>
      <c r="F744" s="260"/>
      <c r="G744" s="260"/>
      <c r="H744" s="260"/>
      <c r="I744" s="260"/>
      <c r="J744" s="260"/>
      <c r="K744" s="260"/>
      <c r="L744" s="260"/>
      <c r="M744" s="260"/>
      <c r="N744" s="260"/>
      <c r="O744" s="260"/>
      <c r="P744" s="260"/>
      <c r="Q744" s="260"/>
      <c r="R744" s="260"/>
      <c r="S744" s="260"/>
      <c r="T744" s="260"/>
      <c r="U744" s="260"/>
      <c r="V744" s="260"/>
      <c r="W744" s="260"/>
      <c r="X744" s="260"/>
      <c r="Y744" s="260"/>
      <c r="Z744" s="260"/>
      <c r="AA744" s="260"/>
    </row>
    <row r="745" ht="14.25" customHeight="1">
      <c r="A745" s="260"/>
      <c r="B745" s="260"/>
      <c r="C745" s="260"/>
      <c r="D745" s="260"/>
      <c r="E745" s="260"/>
      <c r="F745" s="260"/>
      <c r="G745" s="260"/>
      <c r="H745" s="260"/>
      <c r="I745" s="260"/>
      <c r="J745" s="260"/>
      <c r="K745" s="260"/>
      <c r="L745" s="260"/>
      <c r="M745" s="260"/>
      <c r="N745" s="260"/>
      <c r="O745" s="260"/>
      <c r="P745" s="260"/>
      <c r="Q745" s="260"/>
      <c r="R745" s="260"/>
      <c r="S745" s="260"/>
      <c r="T745" s="260"/>
      <c r="U745" s="260"/>
      <c r="V745" s="260"/>
      <c r="W745" s="260"/>
      <c r="X745" s="260"/>
      <c r="Y745" s="260"/>
      <c r="Z745" s="260"/>
      <c r="AA745" s="260"/>
    </row>
    <row r="746" ht="14.25" customHeight="1">
      <c r="A746" s="260"/>
      <c r="B746" s="260"/>
      <c r="C746" s="260"/>
      <c r="D746" s="260"/>
      <c r="E746" s="260"/>
      <c r="F746" s="260"/>
      <c r="G746" s="260"/>
      <c r="H746" s="260"/>
      <c r="I746" s="260"/>
      <c r="J746" s="260"/>
      <c r="K746" s="260"/>
      <c r="L746" s="260"/>
      <c r="M746" s="260"/>
      <c r="N746" s="260"/>
      <c r="O746" s="260"/>
      <c r="P746" s="260"/>
      <c r="Q746" s="260"/>
      <c r="R746" s="260"/>
      <c r="S746" s="260"/>
      <c r="T746" s="260"/>
      <c r="U746" s="260"/>
      <c r="V746" s="260"/>
      <c r="W746" s="260"/>
      <c r="X746" s="260"/>
      <c r="Y746" s="260"/>
      <c r="Z746" s="260"/>
      <c r="AA746" s="260"/>
    </row>
    <row r="747" ht="14.25" customHeight="1">
      <c r="A747" s="260"/>
      <c r="B747" s="260"/>
      <c r="C747" s="260"/>
      <c r="D747" s="260"/>
      <c r="E747" s="260"/>
      <c r="F747" s="260"/>
      <c r="G747" s="260"/>
      <c r="H747" s="260"/>
      <c r="I747" s="260"/>
      <c r="J747" s="260"/>
      <c r="K747" s="260"/>
      <c r="L747" s="260"/>
      <c r="M747" s="260"/>
      <c r="N747" s="260"/>
      <c r="O747" s="260"/>
      <c r="P747" s="260"/>
      <c r="Q747" s="260"/>
      <c r="R747" s="260"/>
      <c r="S747" s="260"/>
      <c r="T747" s="260"/>
      <c r="U747" s="260"/>
      <c r="V747" s="260"/>
      <c r="W747" s="260"/>
      <c r="X747" s="260"/>
      <c r="Y747" s="260"/>
      <c r="Z747" s="260"/>
      <c r="AA747" s="260"/>
    </row>
    <row r="748" ht="14.25" customHeight="1">
      <c r="A748" s="260"/>
      <c r="B748" s="260"/>
      <c r="C748" s="260"/>
      <c r="D748" s="260"/>
      <c r="E748" s="260"/>
      <c r="F748" s="260"/>
      <c r="G748" s="260"/>
      <c r="H748" s="260"/>
      <c r="I748" s="260"/>
      <c r="J748" s="260"/>
      <c r="K748" s="260"/>
      <c r="L748" s="260"/>
      <c r="M748" s="260"/>
      <c r="N748" s="260"/>
      <c r="O748" s="260"/>
      <c r="P748" s="260"/>
      <c r="Q748" s="260"/>
      <c r="R748" s="260"/>
      <c r="S748" s="260"/>
      <c r="T748" s="260"/>
      <c r="U748" s="260"/>
      <c r="V748" s="260"/>
      <c r="W748" s="260"/>
      <c r="X748" s="260"/>
      <c r="Y748" s="260"/>
      <c r="Z748" s="260"/>
      <c r="AA748" s="260"/>
    </row>
    <row r="749" ht="14.25" customHeight="1">
      <c r="A749" s="260"/>
      <c r="B749" s="260"/>
      <c r="C749" s="260"/>
      <c r="D749" s="260"/>
      <c r="E749" s="260"/>
      <c r="F749" s="260"/>
      <c r="G749" s="260"/>
      <c r="H749" s="260"/>
      <c r="I749" s="260"/>
      <c r="J749" s="260"/>
      <c r="K749" s="260"/>
      <c r="L749" s="260"/>
      <c r="M749" s="260"/>
      <c r="N749" s="260"/>
      <c r="O749" s="260"/>
      <c r="P749" s="260"/>
      <c r="Q749" s="260"/>
      <c r="R749" s="260"/>
      <c r="S749" s="260"/>
      <c r="T749" s="260"/>
      <c r="U749" s="260"/>
      <c r="V749" s="260"/>
      <c r="W749" s="260"/>
      <c r="X749" s="260"/>
      <c r="Y749" s="260"/>
      <c r="Z749" s="260"/>
      <c r="AA749" s="260"/>
    </row>
    <row r="750" ht="14.25" customHeight="1">
      <c r="A750" s="260"/>
      <c r="B750" s="260"/>
      <c r="C750" s="260"/>
      <c r="D750" s="260"/>
      <c r="E750" s="260"/>
      <c r="F750" s="260"/>
      <c r="G750" s="260"/>
      <c r="H750" s="260"/>
      <c r="I750" s="260"/>
      <c r="J750" s="260"/>
      <c r="K750" s="260"/>
      <c r="L750" s="260"/>
      <c r="M750" s="260"/>
      <c r="N750" s="260"/>
      <c r="O750" s="260"/>
      <c r="P750" s="260"/>
      <c r="Q750" s="260"/>
      <c r="R750" s="260"/>
      <c r="S750" s="260"/>
      <c r="T750" s="260"/>
      <c r="U750" s="260"/>
      <c r="V750" s="260"/>
      <c r="W750" s="260"/>
      <c r="X750" s="260"/>
      <c r="Y750" s="260"/>
      <c r="Z750" s="260"/>
      <c r="AA750" s="260"/>
    </row>
    <row r="751" ht="14.25" customHeight="1">
      <c r="A751" s="260"/>
      <c r="B751" s="260"/>
      <c r="C751" s="260"/>
      <c r="D751" s="260"/>
      <c r="E751" s="260"/>
      <c r="F751" s="260"/>
      <c r="G751" s="260"/>
      <c r="H751" s="260"/>
      <c r="I751" s="260"/>
      <c r="J751" s="260"/>
      <c r="K751" s="260"/>
      <c r="L751" s="260"/>
      <c r="M751" s="260"/>
      <c r="N751" s="260"/>
      <c r="O751" s="260"/>
      <c r="P751" s="260"/>
      <c r="Q751" s="260"/>
      <c r="R751" s="260"/>
      <c r="S751" s="260"/>
      <c r="T751" s="260"/>
      <c r="U751" s="260"/>
      <c r="V751" s="260"/>
      <c r="W751" s="260"/>
      <c r="X751" s="260"/>
      <c r="Y751" s="260"/>
      <c r="Z751" s="260"/>
      <c r="AA751" s="260"/>
    </row>
    <row r="752" ht="14.25" customHeight="1">
      <c r="A752" s="260"/>
      <c r="B752" s="260"/>
      <c r="C752" s="260"/>
      <c r="D752" s="260"/>
      <c r="E752" s="260"/>
      <c r="F752" s="260"/>
      <c r="G752" s="260"/>
      <c r="H752" s="260"/>
      <c r="I752" s="260"/>
      <c r="J752" s="260"/>
      <c r="K752" s="260"/>
      <c r="L752" s="260"/>
      <c r="M752" s="260"/>
      <c r="N752" s="260"/>
      <c r="O752" s="260"/>
      <c r="P752" s="260"/>
      <c r="Q752" s="260"/>
      <c r="R752" s="260"/>
      <c r="S752" s="260"/>
      <c r="T752" s="260"/>
      <c r="U752" s="260"/>
      <c r="V752" s="260"/>
      <c r="W752" s="260"/>
      <c r="X752" s="260"/>
      <c r="Y752" s="260"/>
      <c r="Z752" s="260"/>
      <c r="AA752" s="260"/>
    </row>
    <row r="753" ht="14.25" customHeight="1">
      <c r="A753" s="260"/>
      <c r="B753" s="260"/>
      <c r="C753" s="260"/>
      <c r="D753" s="260"/>
      <c r="E753" s="260"/>
      <c r="F753" s="260"/>
      <c r="G753" s="260"/>
      <c r="H753" s="260"/>
      <c r="I753" s="260"/>
      <c r="J753" s="260"/>
      <c r="K753" s="260"/>
      <c r="L753" s="260"/>
      <c r="M753" s="260"/>
      <c r="N753" s="260"/>
      <c r="O753" s="260"/>
      <c r="P753" s="260"/>
      <c r="Q753" s="260"/>
      <c r="R753" s="260"/>
      <c r="S753" s="260"/>
      <c r="T753" s="260"/>
      <c r="U753" s="260"/>
      <c r="V753" s="260"/>
      <c r="W753" s="260"/>
      <c r="X753" s="260"/>
      <c r="Y753" s="260"/>
      <c r="Z753" s="260"/>
      <c r="AA753" s="260"/>
    </row>
    <row r="754" ht="14.25" customHeight="1">
      <c r="A754" s="260"/>
      <c r="B754" s="260"/>
      <c r="C754" s="260"/>
      <c r="D754" s="260"/>
      <c r="E754" s="260"/>
      <c r="F754" s="260"/>
      <c r="G754" s="260"/>
      <c r="H754" s="260"/>
      <c r="I754" s="260"/>
      <c r="J754" s="260"/>
      <c r="K754" s="260"/>
      <c r="L754" s="260"/>
      <c r="M754" s="260"/>
      <c r="N754" s="260"/>
      <c r="O754" s="260"/>
      <c r="P754" s="260"/>
      <c r="Q754" s="260"/>
      <c r="R754" s="260"/>
      <c r="S754" s="260"/>
      <c r="T754" s="260"/>
      <c r="U754" s="260"/>
      <c r="V754" s="260"/>
      <c r="W754" s="260"/>
      <c r="X754" s="260"/>
      <c r="Y754" s="260"/>
      <c r="Z754" s="260"/>
      <c r="AA754" s="260"/>
    </row>
    <row r="755" ht="14.25" customHeight="1">
      <c r="A755" s="260"/>
      <c r="B755" s="260"/>
      <c r="C755" s="260"/>
      <c r="D755" s="260"/>
      <c r="E755" s="260"/>
      <c r="F755" s="260"/>
      <c r="G755" s="260"/>
      <c r="H755" s="260"/>
      <c r="I755" s="260"/>
      <c r="J755" s="260"/>
      <c r="K755" s="260"/>
      <c r="L755" s="260"/>
      <c r="M755" s="260"/>
      <c r="N755" s="260"/>
      <c r="O755" s="260"/>
      <c r="P755" s="260"/>
      <c r="Q755" s="260"/>
      <c r="R755" s="260"/>
      <c r="S755" s="260"/>
      <c r="T755" s="260"/>
      <c r="U755" s="260"/>
      <c r="V755" s="260"/>
      <c r="W755" s="260"/>
      <c r="X755" s="260"/>
      <c r="Y755" s="260"/>
      <c r="Z755" s="260"/>
      <c r="AA755" s="260"/>
    </row>
    <row r="756" ht="14.25" customHeight="1">
      <c r="A756" s="260"/>
      <c r="B756" s="260"/>
      <c r="C756" s="260"/>
      <c r="D756" s="260"/>
      <c r="E756" s="260"/>
      <c r="F756" s="260"/>
      <c r="G756" s="260"/>
      <c r="H756" s="260"/>
      <c r="I756" s="260"/>
      <c r="J756" s="260"/>
      <c r="K756" s="260"/>
      <c r="L756" s="260"/>
      <c r="M756" s="260"/>
      <c r="N756" s="260"/>
      <c r="O756" s="260"/>
      <c r="P756" s="260"/>
      <c r="Q756" s="260"/>
      <c r="R756" s="260"/>
      <c r="S756" s="260"/>
      <c r="T756" s="260"/>
      <c r="U756" s="260"/>
      <c r="V756" s="260"/>
      <c r="W756" s="260"/>
      <c r="X756" s="260"/>
      <c r="Y756" s="260"/>
      <c r="Z756" s="260"/>
      <c r="AA756" s="260"/>
    </row>
    <row r="757" ht="14.25" customHeight="1">
      <c r="A757" s="260"/>
      <c r="B757" s="260"/>
      <c r="C757" s="260"/>
      <c r="D757" s="260"/>
      <c r="E757" s="260"/>
      <c r="F757" s="260"/>
      <c r="G757" s="260"/>
      <c r="H757" s="260"/>
      <c r="I757" s="260"/>
      <c r="J757" s="260"/>
      <c r="K757" s="260"/>
      <c r="L757" s="260"/>
      <c r="M757" s="260"/>
      <c r="N757" s="260"/>
      <c r="O757" s="260"/>
      <c r="P757" s="260"/>
      <c r="Q757" s="260"/>
      <c r="R757" s="260"/>
      <c r="S757" s="260"/>
      <c r="T757" s="260"/>
      <c r="U757" s="260"/>
      <c r="V757" s="260"/>
      <c r="W757" s="260"/>
      <c r="X757" s="260"/>
      <c r="Y757" s="260"/>
      <c r="Z757" s="260"/>
      <c r="AA757" s="260"/>
    </row>
    <row r="758" ht="14.25" customHeight="1">
      <c r="A758" s="260"/>
      <c r="B758" s="260"/>
      <c r="C758" s="260"/>
      <c r="D758" s="260"/>
      <c r="E758" s="260"/>
      <c r="F758" s="260"/>
      <c r="G758" s="260"/>
      <c r="H758" s="260"/>
      <c r="I758" s="260"/>
      <c r="J758" s="260"/>
      <c r="K758" s="260"/>
      <c r="L758" s="260"/>
      <c r="M758" s="260"/>
      <c r="N758" s="260"/>
      <c r="O758" s="260"/>
      <c r="P758" s="260"/>
      <c r="Q758" s="260"/>
      <c r="R758" s="260"/>
      <c r="S758" s="260"/>
      <c r="T758" s="260"/>
      <c r="U758" s="260"/>
      <c r="V758" s="260"/>
      <c r="W758" s="260"/>
      <c r="X758" s="260"/>
      <c r="Y758" s="260"/>
      <c r="Z758" s="260"/>
      <c r="AA758" s="260"/>
    </row>
    <row r="759" ht="14.25" customHeight="1">
      <c r="A759" s="260"/>
      <c r="B759" s="260"/>
      <c r="C759" s="260"/>
      <c r="D759" s="260"/>
      <c r="E759" s="260"/>
      <c r="F759" s="260"/>
      <c r="G759" s="260"/>
      <c r="H759" s="260"/>
      <c r="I759" s="260"/>
      <c r="J759" s="260"/>
      <c r="K759" s="260"/>
      <c r="L759" s="260"/>
      <c r="M759" s="260"/>
      <c r="N759" s="260"/>
      <c r="O759" s="260"/>
      <c r="P759" s="260"/>
      <c r="Q759" s="260"/>
      <c r="R759" s="260"/>
      <c r="S759" s="260"/>
      <c r="T759" s="260"/>
      <c r="U759" s="260"/>
      <c r="V759" s="260"/>
      <c r="W759" s="260"/>
      <c r="X759" s="260"/>
      <c r="Y759" s="260"/>
      <c r="Z759" s="260"/>
      <c r="AA759" s="260"/>
    </row>
    <row r="760" ht="14.25" customHeight="1">
      <c r="A760" s="260"/>
      <c r="B760" s="260"/>
      <c r="C760" s="260"/>
      <c r="D760" s="260"/>
      <c r="E760" s="260"/>
      <c r="F760" s="260"/>
      <c r="G760" s="260"/>
      <c r="H760" s="260"/>
      <c r="I760" s="260"/>
      <c r="J760" s="260"/>
      <c r="K760" s="260"/>
      <c r="L760" s="260"/>
      <c r="M760" s="260"/>
      <c r="N760" s="260"/>
      <c r="O760" s="260"/>
      <c r="P760" s="260"/>
      <c r="Q760" s="260"/>
      <c r="R760" s="260"/>
      <c r="S760" s="260"/>
      <c r="T760" s="260"/>
      <c r="U760" s="260"/>
      <c r="V760" s="260"/>
      <c r="W760" s="260"/>
      <c r="X760" s="260"/>
      <c r="Y760" s="260"/>
      <c r="Z760" s="260"/>
      <c r="AA760" s="260"/>
    </row>
    <row r="761" ht="14.25" customHeight="1">
      <c r="A761" s="260"/>
      <c r="B761" s="260"/>
      <c r="C761" s="260"/>
      <c r="D761" s="260"/>
      <c r="E761" s="260"/>
      <c r="F761" s="260"/>
      <c r="G761" s="260"/>
      <c r="H761" s="260"/>
      <c r="I761" s="260"/>
      <c r="J761" s="260"/>
      <c r="K761" s="260"/>
      <c r="L761" s="260"/>
      <c r="M761" s="260"/>
      <c r="N761" s="260"/>
      <c r="O761" s="260"/>
      <c r="P761" s="260"/>
      <c r="Q761" s="260"/>
      <c r="R761" s="260"/>
      <c r="S761" s="260"/>
      <c r="T761" s="260"/>
      <c r="U761" s="260"/>
      <c r="V761" s="260"/>
      <c r="W761" s="260"/>
      <c r="X761" s="260"/>
      <c r="Y761" s="260"/>
      <c r="Z761" s="260"/>
      <c r="AA761" s="260"/>
    </row>
    <row r="762" ht="14.25" customHeight="1">
      <c r="A762" s="260"/>
      <c r="B762" s="260"/>
      <c r="C762" s="260"/>
      <c r="D762" s="260"/>
      <c r="E762" s="260"/>
      <c r="F762" s="260"/>
      <c r="G762" s="260"/>
      <c r="H762" s="260"/>
      <c r="I762" s="260"/>
      <c r="J762" s="260"/>
      <c r="K762" s="260"/>
      <c r="L762" s="260"/>
      <c r="M762" s="260"/>
      <c r="N762" s="260"/>
      <c r="O762" s="260"/>
      <c r="P762" s="260"/>
      <c r="Q762" s="260"/>
      <c r="R762" s="260"/>
      <c r="S762" s="260"/>
      <c r="T762" s="260"/>
      <c r="U762" s="260"/>
      <c r="V762" s="260"/>
      <c r="W762" s="260"/>
      <c r="X762" s="260"/>
      <c r="Y762" s="260"/>
      <c r="Z762" s="260"/>
      <c r="AA762" s="260"/>
    </row>
    <row r="763" ht="14.25" customHeight="1">
      <c r="A763" s="260"/>
      <c r="B763" s="260"/>
      <c r="C763" s="260"/>
      <c r="D763" s="260"/>
      <c r="E763" s="260"/>
      <c r="F763" s="260"/>
      <c r="G763" s="260"/>
      <c r="H763" s="260"/>
      <c r="I763" s="260"/>
      <c r="J763" s="260"/>
      <c r="K763" s="260"/>
      <c r="L763" s="260"/>
      <c r="M763" s="260"/>
      <c r="N763" s="260"/>
      <c r="O763" s="260"/>
      <c r="P763" s="260"/>
      <c r="Q763" s="260"/>
      <c r="R763" s="260"/>
      <c r="S763" s="260"/>
      <c r="T763" s="260"/>
      <c r="U763" s="260"/>
      <c r="V763" s="260"/>
      <c r="W763" s="260"/>
      <c r="X763" s="260"/>
      <c r="Y763" s="260"/>
      <c r="Z763" s="260"/>
      <c r="AA763" s="260"/>
    </row>
    <row r="764" ht="14.25" customHeight="1">
      <c r="A764" s="260"/>
      <c r="B764" s="260"/>
      <c r="C764" s="260"/>
      <c r="D764" s="260"/>
      <c r="E764" s="260"/>
      <c r="F764" s="260"/>
      <c r="G764" s="260"/>
      <c r="H764" s="260"/>
      <c r="I764" s="260"/>
      <c r="J764" s="260"/>
      <c r="K764" s="260"/>
      <c r="L764" s="260"/>
      <c r="M764" s="260"/>
      <c r="N764" s="260"/>
      <c r="O764" s="260"/>
      <c r="P764" s="260"/>
      <c r="Q764" s="260"/>
      <c r="R764" s="260"/>
      <c r="S764" s="260"/>
      <c r="T764" s="260"/>
      <c r="U764" s="260"/>
      <c r="V764" s="260"/>
      <c r="W764" s="260"/>
      <c r="X764" s="260"/>
      <c r="Y764" s="260"/>
      <c r="Z764" s="260"/>
      <c r="AA764" s="260"/>
    </row>
    <row r="765" ht="14.25" customHeight="1">
      <c r="A765" s="260"/>
      <c r="B765" s="260"/>
      <c r="C765" s="260"/>
      <c r="D765" s="260"/>
      <c r="E765" s="260"/>
      <c r="F765" s="260"/>
      <c r="G765" s="260"/>
      <c r="H765" s="260"/>
      <c r="I765" s="260"/>
      <c r="J765" s="260"/>
      <c r="K765" s="260"/>
      <c r="L765" s="260"/>
      <c r="M765" s="260"/>
      <c r="N765" s="260"/>
      <c r="O765" s="260"/>
      <c r="P765" s="260"/>
      <c r="Q765" s="260"/>
      <c r="R765" s="260"/>
      <c r="S765" s="260"/>
      <c r="T765" s="260"/>
      <c r="U765" s="260"/>
      <c r="V765" s="260"/>
      <c r="W765" s="260"/>
      <c r="X765" s="260"/>
      <c r="Y765" s="260"/>
      <c r="Z765" s="260"/>
      <c r="AA765" s="260"/>
    </row>
    <row r="766" ht="14.25" customHeight="1">
      <c r="A766" s="260"/>
      <c r="B766" s="260"/>
      <c r="C766" s="260"/>
      <c r="D766" s="260"/>
      <c r="E766" s="260"/>
      <c r="F766" s="260"/>
      <c r="G766" s="260"/>
      <c r="H766" s="260"/>
      <c r="I766" s="260"/>
      <c r="J766" s="260"/>
      <c r="K766" s="260"/>
      <c r="L766" s="260"/>
      <c r="M766" s="260"/>
      <c r="N766" s="260"/>
      <c r="O766" s="260"/>
      <c r="P766" s="260"/>
      <c r="Q766" s="260"/>
      <c r="R766" s="260"/>
      <c r="S766" s="260"/>
      <c r="T766" s="260"/>
      <c r="U766" s="260"/>
      <c r="V766" s="260"/>
      <c r="W766" s="260"/>
      <c r="X766" s="260"/>
      <c r="Y766" s="260"/>
      <c r="Z766" s="260"/>
      <c r="AA766" s="260"/>
    </row>
    <row r="767" ht="14.25" customHeight="1">
      <c r="A767" s="260"/>
      <c r="B767" s="260"/>
      <c r="C767" s="260"/>
      <c r="D767" s="260"/>
      <c r="E767" s="260"/>
      <c r="F767" s="260"/>
      <c r="G767" s="260"/>
      <c r="H767" s="260"/>
      <c r="I767" s="260"/>
      <c r="J767" s="260"/>
      <c r="K767" s="260"/>
      <c r="L767" s="260"/>
      <c r="M767" s="260"/>
      <c r="N767" s="260"/>
      <c r="O767" s="260"/>
      <c r="P767" s="260"/>
      <c r="Q767" s="260"/>
      <c r="R767" s="260"/>
      <c r="S767" s="260"/>
      <c r="T767" s="260"/>
      <c r="U767" s="260"/>
      <c r="V767" s="260"/>
      <c r="W767" s="260"/>
      <c r="X767" s="260"/>
      <c r="Y767" s="260"/>
      <c r="Z767" s="260"/>
      <c r="AA767" s="260"/>
    </row>
    <row r="768" ht="14.25" customHeight="1">
      <c r="A768" s="260"/>
      <c r="B768" s="260"/>
      <c r="C768" s="260"/>
      <c r="D768" s="260"/>
      <c r="E768" s="260"/>
      <c r="F768" s="260"/>
      <c r="G768" s="260"/>
      <c r="H768" s="260"/>
      <c r="I768" s="260"/>
      <c r="J768" s="260"/>
      <c r="K768" s="260"/>
      <c r="L768" s="260"/>
      <c r="M768" s="260"/>
      <c r="N768" s="260"/>
      <c r="O768" s="260"/>
      <c r="P768" s="260"/>
      <c r="Q768" s="260"/>
      <c r="R768" s="260"/>
      <c r="S768" s="260"/>
      <c r="T768" s="260"/>
      <c r="U768" s="260"/>
      <c r="V768" s="260"/>
      <c r="W768" s="260"/>
      <c r="X768" s="260"/>
      <c r="Y768" s="260"/>
      <c r="Z768" s="260"/>
      <c r="AA768" s="260"/>
    </row>
    <row r="769" ht="14.25" customHeight="1">
      <c r="A769" s="260"/>
      <c r="B769" s="260"/>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0"/>
      <c r="Z769" s="260"/>
      <c r="AA769" s="260"/>
    </row>
    <row r="770" ht="14.25" customHeight="1">
      <c r="A770" s="260"/>
      <c r="B770" s="260"/>
      <c r="C770" s="260"/>
      <c r="D770" s="260"/>
      <c r="E770" s="260"/>
      <c r="F770" s="260"/>
      <c r="G770" s="260"/>
      <c r="H770" s="260"/>
      <c r="I770" s="260"/>
      <c r="J770" s="260"/>
      <c r="K770" s="260"/>
      <c r="L770" s="260"/>
      <c r="M770" s="260"/>
      <c r="N770" s="260"/>
      <c r="O770" s="260"/>
      <c r="P770" s="260"/>
      <c r="Q770" s="260"/>
      <c r="R770" s="260"/>
      <c r="S770" s="260"/>
      <c r="T770" s="260"/>
      <c r="U770" s="260"/>
      <c r="V770" s="260"/>
      <c r="W770" s="260"/>
      <c r="X770" s="260"/>
      <c r="Y770" s="260"/>
      <c r="Z770" s="260"/>
      <c r="AA770" s="260"/>
    </row>
    <row r="771" ht="14.25" customHeight="1">
      <c r="A771" s="260"/>
      <c r="B771" s="260"/>
      <c r="C771" s="260"/>
      <c r="D771" s="260"/>
      <c r="E771" s="260"/>
      <c r="F771" s="260"/>
      <c r="G771" s="260"/>
      <c r="H771" s="260"/>
      <c r="I771" s="260"/>
      <c r="J771" s="260"/>
      <c r="K771" s="260"/>
      <c r="L771" s="260"/>
      <c r="M771" s="260"/>
      <c r="N771" s="260"/>
      <c r="O771" s="260"/>
      <c r="P771" s="260"/>
      <c r="Q771" s="260"/>
      <c r="R771" s="260"/>
      <c r="S771" s="260"/>
      <c r="T771" s="260"/>
      <c r="U771" s="260"/>
      <c r="V771" s="260"/>
      <c r="W771" s="260"/>
      <c r="X771" s="260"/>
      <c r="Y771" s="260"/>
      <c r="Z771" s="260"/>
      <c r="AA771" s="260"/>
    </row>
    <row r="772" ht="14.25" customHeight="1">
      <c r="A772" s="260"/>
      <c r="B772" s="260"/>
      <c r="C772" s="260"/>
      <c r="D772" s="260"/>
      <c r="E772" s="260"/>
      <c r="F772" s="260"/>
      <c r="G772" s="260"/>
      <c r="H772" s="260"/>
      <c r="I772" s="260"/>
      <c r="J772" s="260"/>
      <c r="K772" s="260"/>
      <c r="L772" s="260"/>
      <c r="M772" s="260"/>
      <c r="N772" s="260"/>
      <c r="O772" s="260"/>
      <c r="P772" s="260"/>
      <c r="Q772" s="260"/>
      <c r="R772" s="260"/>
      <c r="S772" s="260"/>
      <c r="T772" s="260"/>
      <c r="U772" s="260"/>
      <c r="V772" s="260"/>
      <c r="W772" s="260"/>
      <c r="X772" s="260"/>
      <c r="Y772" s="260"/>
      <c r="Z772" s="260"/>
      <c r="AA772" s="260"/>
    </row>
    <row r="773" ht="14.25" customHeight="1">
      <c r="A773" s="260"/>
      <c r="B773" s="260"/>
      <c r="C773" s="260"/>
      <c r="D773" s="260"/>
      <c r="E773" s="260"/>
      <c r="F773" s="260"/>
      <c r="G773" s="260"/>
      <c r="H773" s="260"/>
      <c r="I773" s="260"/>
      <c r="J773" s="260"/>
      <c r="K773" s="260"/>
      <c r="L773" s="260"/>
      <c r="M773" s="260"/>
      <c r="N773" s="260"/>
      <c r="O773" s="260"/>
      <c r="P773" s="260"/>
      <c r="Q773" s="260"/>
      <c r="R773" s="260"/>
      <c r="S773" s="260"/>
      <c r="T773" s="260"/>
      <c r="U773" s="260"/>
      <c r="V773" s="260"/>
      <c r="W773" s="260"/>
      <c r="X773" s="260"/>
      <c r="Y773" s="260"/>
      <c r="Z773" s="260"/>
      <c r="AA773" s="260"/>
    </row>
    <row r="774" ht="14.25" customHeight="1">
      <c r="A774" s="260"/>
      <c r="B774" s="260"/>
      <c r="C774" s="260"/>
      <c r="D774" s="260"/>
      <c r="E774" s="260"/>
      <c r="F774" s="260"/>
      <c r="G774" s="260"/>
      <c r="H774" s="260"/>
      <c r="I774" s="260"/>
      <c r="J774" s="260"/>
      <c r="K774" s="260"/>
      <c r="L774" s="260"/>
      <c r="M774" s="260"/>
      <c r="N774" s="260"/>
      <c r="O774" s="260"/>
      <c r="P774" s="260"/>
      <c r="Q774" s="260"/>
      <c r="R774" s="260"/>
      <c r="S774" s="260"/>
      <c r="T774" s="260"/>
      <c r="U774" s="260"/>
      <c r="V774" s="260"/>
      <c r="W774" s="260"/>
      <c r="X774" s="260"/>
      <c r="Y774" s="260"/>
      <c r="Z774" s="260"/>
      <c r="AA774" s="260"/>
    </row>
    <row r="775" ht="14.25" customHeight="1">
      <c r="A775" s="260"/>
      <c r="B775" s="260"/>
      <c r="C775" s="260"/>
      <c r="D775" s="260"/>
      <c r="E775" s="260"/>
      <c r="F775" s="260"/>
      <c r="G775" s="260"/>
      <c r="H775" s="260"/>
      <c r="I775" s="260"/>
      <c r="J775" s="260"/>
      <c r="K775" s="260"/>
      <c r="L775" s="260"/>
      <c r="M775" s="260"/>
      <c r="N775" s="260"/>
      <c r="O775" s="260"/>
      <c r="P775" s="260"/>
      <c r="Q775" s="260"/>
      <c r="R775" s="260"/>
      <c r="S775" s="260"/>
      <c r="T775" s="260"/>
      <c r="U775" s="260"/>
      <c r="V775" s="260"/>
      <c r="W775" s="260"/>
      <c r="X775" s="260"/>
      <c r="Y775" s="260"/>
      <c r="Z775" s="260"/>
      <c r="AA775" s="260"/>
    </row>
    <row r="776" ht="14.25" customHeight="1">
      <c r="A776" s="260"/>
      <c r="B776" s="260"/>
      <c r="C776" s="260"/>
      <c r="D776" s="260"/>
      <c r="E776" s="260"/>
      <c r="F776" s="260"/>
      <c r="G776" s="260"/>
      <c r="H776" s="260"/>
      <c r="I776" s="260"/>
      <c r="J776" s="260"/>
      <c r="K776" s="260"/>
      <c r="L776" s="260"/>
      <c r="M776" s="260"/>
      <c r="N776" s="260"/>
      <c r="O776" s="260"/>
      <c r="P776" s="260"/>
      <c r="Q776" s="260"/>
      <c r="R776" s="260"/>
      <c r="S776" s="260"/>
      <c r="T776" s="260"/>
      <c r="U776" s="260"/>
      <c r="V776" s="260"/>
      <c r="W776" s="260"/>
      <c r="X776" s="260"/>
      <c r="Y776" s="260"/>
      <c r="Z776" s="260"/>
      <c r="AA776" s="260"/>
    </row>
    <row r="777" ht="14.25" customHeight="1">
      <c r="A777" s="260"/>
      <c r="B777" s="260"/>
      <c r="C777" s="260"/>
      <c r="D777" s="260"/>
      <c r="E777" s="260"/>
      <c r="F777" s="260"/>
      <c r="G777" s="260"/>
      <c r="H777" s="260"/>
      <c r="I777" s="260"/>
      <c r="J777" s="260"/>
      <c r="K777" s="260"/>
      <c r="L777" s="260"/>
      <c r="M777" s="260"/>
      <c r="N777" s="260"/>
      <c r="O777" s="260"/>
      <c r="P777" s="260"/>
      <c r="Q777" s="260"/>
      <c r="R777" s="260"/>
      <c r="S777" s="260"/>
      <c r="T777" s="260"/>
      <c r="U777" s="260"/>
      <c r="V777" s="260"/>
      <c r="W777" s="260"/>
      <c r="X777" s="260"/>
      <c r="Y777" s="260"/>
      <c r="Z777" s="260"/>
      <c r="AA777" s="260"/>
    </row>
    <row r="778" ht="14.25" customHeight="1">
      <c r="A778" s="260"/>
      <c r="B778" s="260"/>
      <c r="C778" s="260"/>
      <c r="D778" s="260"/>
      <c r="E778" s="260"/>
      <c r="F778" s="260"/>
      <c r="G778" s="260"/>
      <c r="H778" s="260"/>
      <c r="I778" s="260"/>
      <c r="J778" s="260"/>
      <c r="K778" s="260"/>
      <c r="L778" s="260"/>
      <c r="M778" s="260"/>
      <c r="N778" s="260"/>
      <c r="O778" s="260"/>
      <c r="P778" s="260"/>
      <c r="Q778" s="260"/>
      <c r="R778" s="260"/>
      <c r="S778" s="260"/>
      <c r="T778" s="260"/>
      <c r="U778" s="260"/>
      <c r="V778" s="260"/>
      <c r="W778" s="260"/>
      <c r="X778" s="260"/>
      <c r="Y778" s="260"/>
      <c r="Z778" s="260"/>
      <c r="AA778" s="260"/>
    </row>
    <row r="779" ht="14.25" customHeight="1">
      <c r="A779" s="260"/>
      <c r="B779" s="260"/>
      <c r="C779" s="260"/>
      <c r="D779" s="260"/>
      <c r="E779" s="260"/>
      <c r="F779" s="260"/>
      <c r="G779" s="260"/>
      <c r="H779" s="260"/>
      <c r="I779" s="260"/>
      <c r="J779" s="260"/>
      <c r="K779" s="260"/>
      <c r="L779" s="260"/>
      <c r="M779" s="260"/>
      <c r="N779" s="260"/>
      <c r="O779" s="260"/>
      <c r="P779" s="260"/>
      <c r="Q779" s="260"/>
      <c r="R779" s="260"/>
      <c r="S779" s="260"/>
      <c r="T779" s="260"/>
      <c r="U779" s="260"/>
      <c r="V779" s="260"/>
      <c r="W779" s="260"/>
      <c r="X779" s="260"/>
      <c r="Y779" s="260"/>
      <c r="Z779" s="260"/>
      <c r="AA779" s="260"/>
    </row>
    <row r="780" ht="14.25" customHeight="1">
      <c r="A780" s="260"/>
      <c r="B780" s="260"/>
      <c r="C780" s="260"/>
      <c r="D780" s="260"/>
      <c r="E780" s="260"/>
      <c r="F780" s="260"/>
      <c r="G780" s="260"/>
      <c r="H780" s="260"/>
      <c r="I780" s="260"/>
      <c r="J780" s="260"/>
      <c r="K780" s="260"/>
      <c r="L780" s="260"/>
      <c r="M780" s="260"/>
      <c r="N780" s="260"/>
      <c r="O780" s="260"/>
      <c r="P780" s="260"/>
      <c r="Q780" s="260"/>
      <c r="R780" s="260"/>
      <c r="S780" s="260"/>
      <c r="T780" s="260"/>
      <c r="U780" s="260"/>
      <c r="V780" s="260"/>
      <c r="W780" s="260"/>
      <c r="X780" s="260"/>
      <c r="Y780" s="260"/>
      <c r="Z780" s="260"/>
      <c r="AA780" s="260"/>
    </row>
    <row r="781" ht="14.25" customHeight="1">
      <c r="A781" s="260"/>
      <c r="B781" s="260"/>
      <c r="C781" s="260"/>
      <c r="D781" s="260"/>
      <c r="E781" s="260"/>
      <c r="F781" s="260"/>
      <c r="G781" s="260"/>
      <c r="H781" s="260"/>
      <c r="I781" s="260"/>
      <c r="J781" s="260"/>
      <c r="K781" s="260"/>
      <c r="L781" s="260"/>
      <c r="M781" s="260"/>
      <c r="N781" s="260"/>
      <c r="O781" s="260"/>
      <c r="P781" s="260"/>
      <c r="Q781" s="260"/>
      <c r="R781" s="260"/>
      <c r="S781" s="260"/>
      <c r="T781" s="260"/>
      <c r="U781" s="260"/>
      <c r="V781" s="260"/>
      <c r="W781" s="260"/>
      <c r="X781" s="260"/>
      <c r="Y781" s="260"/>
      <c r="Z781" s="260"/>
      <c r="AA781" s="260"/>
    </row>
    <row r="782" ht="14.25" customHeight="1">
      <c r="A782" s="260"/>
      <c r="B782" s="260"/>
      <c r="C782" s="260"/>
      <c r="D782" s="260"/>
      <c r="E782" s="260"/>
      <c r="F782" s="260"/>
      <c r="G782" s="260"/>
      <c r="H782" s="260"/>
      <c r="I782" s="260"/>
      <c r="J782" s="260"/>
      <c r="K782" s="260"/>
      <c r="L782" s="260"/>
      <c r="M782" s="260"/>
      <c r="N782" s="260"/>
      <c r="O782" s="260"/>
      <c r="P782" s="260"/>
      <c r="Q782" s="260"/>
      <c r="R782" s="260"/>
      <c r="S782" s="260"/>
      <c r="T782" s="260"/>
      <c r="U782" s="260"/>
      <c r="V782" s="260"/>
      <c r="W782" s="260"/>
      <c r="X782" s="260"/>
      <c r="Y782" s="260"/>
      <c r="Z782" s="260"/>
      <c r="AA782" s="260"/>
    </row>
    <row r="783" ht="14.25" customHeight="1">
      <c r="A783" s="260"/>
      <c r="B783" s="260"/>
      <c r="C783" s="260"/>
      <c r="D783" s="260"/>
      <c r="E783" s="260"/>
      <c r="F783" s="260"/>
      <c r="G783" s="260"/>
      <c r="H783" s="260"/>
      <c r="I783" s="260"/>
      <c r="J783" s="260"/>
      <c r="K783" s="260"/>
      <c r="L783" s="260"/>
      <c r="M783" s="260"/>
      <c r="N783" s="260"/>
      <c r="O783" s="260"/>
      <c r="P783" s="260"/>
      <c r="Q783" s="260"/>
      <c r="R783" s="260"/>
      <c r="S783" s="260"/>
      <c r="T783" s="260"/>
      <c r="U783" s="260"/>
      <c r="V783" s="260"/>
      <c r="W783" s="260"/>
      <c r="X783" s="260"/>
      <c r="Y783" s="260"/>
      <c r="Z783" s="260"/>
      <c r="AA783" s="260"/>
    </row>
    <row r="784" ht="14.25" customHeight="1">
      <c r="A784" s="260"/>
      <c r="B784" s="260"/>
      <c r="C784" s="260"/>
      <c r="D784" s="260"/>
      <c r="E784" s="260"/>
      <c r="F784" s="260"/>
      <c r="G784" s="260"/>
      <c r="H784" s="260"/>
      <c r="I784" s="260"/>
      <c r="J784" s="260"/>
      <c r="K784" s="260"/>
      <c r="L784" s="260"/>
      <c r="M784" s="260"/>
      <c r="N784" s="260"/>
      <c r="O784" s="260"/>
      <c r="P784" s="260"/>
      <c r="Q784" s="260"/>
      <c r="R784" s="260"/>
      <c r="S784" s="260"/>
      <c r="T784" s="260"/>
      <c r="U784" s="260"/>
      <c r="V784" s="260"/>
      <c r="W784" s="260"/>
      <c r="X784" s="260"/>
      <c r="Y784" s="260"/>
      <c r="Z784" s="260"/>
      <c r="AA784" s="260"/>
    </row>
    <row r="785" ht="14.25" customHeight="1">
      <c r="A785" s="260"/>
      <c r="B785" s="260"/>
      <c r="C785" s="260"/>
      <c r="D785" s="260"/>
      <c r="E785" s="260"/>
      <c r="F785" s="260"/>
      <c r="G785" s="260"/>
      <c r="H785" s="260"/>
      <c r="I785" s="260"/>
      <c r="J785" s="260"/>
      <c r="K785" s="260"/>
      <c r="L785" s="260"/>
      <c r="M785" s="260"/>
      <c r="N785" s="260"/>
      <c r="O785" s="260"/>
      <c r="P785" s="260"/>
      <c r="Q785" s="260"/>
      <c r="R785" s="260"/>
      <c r="S785" s="260"/>
      <c r="T785" s="260"/>
      <c r="U785" s="260"/>
      <c r="V785" s="260"/>
      <c r="W785" s="260"/>
      <c r="X785" s="260"/>
      <c r="Y785" s="260"/>
      <c r="Z785" s="260"/>
      <c r="AA785" s="260"/>
    </row>
    <row r="786" ht="14.25" customHeight="1">
      <c r="A786" s="260"/>
      <c r="B786" s="260"/>
      <c r="C786" s="260"/>
      <c r="D786" s="260"/>
      <c r="E786" s="260"/>
      <c r="F786" s="260"/>
      <c r="G786" s="260"/>
      <c r="H786" s="260"/>
      <c r="I786" s="260"/>
      <c r="J786" s="260"/>
      <c r="K786" s="260"/>
      <c r="L786" s="260"/>
      <c r="M786" s="260"/>
      <c r="N786" s="260"/>
      <c r="O786" s="260"/>
      <c r="P786" s="260"/>
      <c r="Q786" s="260"/>
      <c r="R786" s="260"/>
      <c r="S786" s="260"/>
      <c r="T786" s="260"/>
      <c r="U786" s="260"/>
      <c r="V786" s="260"/>
      <c r="W786" s="260"/>
      <c r="X786" s="260"/>
      <c r="Y786" s="260"/>
      <c r="Z786" s="260"/>
      <c r="AA786" s="260"/>
    </row>
    <row r="787" ht="14.25" customHeight="1">
      <c r="A787" s="260"/>
      <c r="B787" s="260"/>
      <c r="C787" s="260"/>
      <c r="D787" s="260"/>
      <c r="E787" s="260"/>
      <c r="F787" s="260"/>
      <c r="G787" s="260"/>
      <c r="H787" s="260"/>
      <c r="I787" s="260"/>
      <c r="J787" s="260"/>
      <c r="K787" s="260"/>
      <c r="L787" s="260"/>
      <c r="M787" s="260"/>
      <c r="N787" s="260"/>
      <c r="O787" s="260"/>
      <c r="P787" s="260"/>
      <c r="Q787" s="260"/>
      <c r="R787" s="260"/>
      <c r="S787" s="260"/>
      <c r="T787" s="260"/>
      <c r="U787" s="260"/>
      <c r="V787" s="260"/>
      <c r="W787" s="260"/>
      <c r="X787" s="260"/>
      <c r="Y787" s="260"/>
      <c r="Z787" s="260"/>
      <c r="AA787" s="260"/>
    </row>
    <row r="788" ht="14.25" customHeight="1">
      <c r="A788" s="260"/>
      <c r="B788" s="260"/>
      <c r="C788" s="260"/>
      <c r="D788" s="260"/>
      <c r="E788" s="260"/>
      <c r="F788" s="260"/>
      <c r="G788" s="260"/>
      <c r="H788" s="260"/>
      <c r="I788" s="260"/>
      <c r="J788" s="260"/>
      <c r="K788" s="260"/>
      <c r="L788" s="260"/>
      <c r="M788" s="260"/>
      <c r="N788" s="260"/>
      <c r="O788" s="260"/>
      <c r="P788" s="260"/>
      <c r="Q788" s="260"/>
      <c r="R788" s="260"/>
      <c r="S788" s="260"/>
      <c r="T788" s="260"/>
      <c r="U788" s="260"/>
      <c r="V788" s="260"/>
      <c r="W788" s="260"/>
      <c r="X788" s="260"/>
      <c r="Y788" s="260"/>
      <c r="Z788" s="260"/>
      <c r="AA788" s="260"/>
    </row>
    <row r="789" ht="14.25" customHeight="1">
      <c r="A789" s="260"/>
      <c r="B789" s="260"/>
      <c r="C789" s="260"/>
      <c r="D789" s="260"/>
      <c r="E789" s="260"/>
      <c r="F789" s="260"/>
      <c r="G789" s="260"/>
      <c r="H789" s="260"/>
      <c r="I789" s="260"/>
      <c r="J789" s="260"/>
      <c r="K789" s="260"/>
      <c r="L789" s="260"/>
      <c r="M789" s="260"/>
      <c r="N789" s="260"/>
      <c r="O789" s="260"/>
      <c r="P789" s="260"/>
      <c r="Q789" s="260"/>
      <c r="R789" s="260"/>
      <c r="S789" s="260"/>
      <c r="T789" s="260"/>
      <c r="U789" s="260"/>
      <c r="V789" s="260"/>
      <c r="W789" s="260"/>
      <c r="X789" s="260"/>
      <c r="Y789" s="260"/>
      <c r="Z789" s="260"/>
      <c r="AA789" s="260"/>
    </row>
    <row r="790" ht="14.25" customHeight="1">
      <c r="A790" s="260"/>
      <c r="B790" s="260"/>
      <c r="C790" s="260"/>
      <c r="D790" s="260"/>
      <c r="E790" s="260"/>
      <c r="F790" s="260"/>
      <c r="G790" s="260"/>
      <c r="H790" s="260"/>
      <c r="I790" s="260"/>
      <c r="J790" s="260"/>
      <c r="K790" s="260"/>
      <c r="L790" s="260"/>
      <c r="M790" s="260"/>
      <c r="N790" s="260"/>
      <c r="O790" s="260"/>
      <c r="P790" s="260"/>
      <c r="Q790" s="260"/>
      <c r="R790" s="260"/>
      <c r="S790" s="260"/>
      <c r="T790" s="260"/>
      <c r="U790" s="260"/>
      <c r="V790" s="260"/>
      <c r="W790" s="260"/>
      <c r="X790" s="260"/>
      <c r="Y790" s="260"/>
      <c r="Z790" s="260"/>
      <c r="AA790" s="260"/>
    </row>
    <row r="791" ht="14.25" customHeight="1">
      <c r="A791" s="260"/>
      <c r="B791" s="260"/>
      <c r="C791" s="260"/>
      <c r="D791" s="260"/>
      <c r="E791" s="260"/>
      <c r="F791" s="260"/>
      <c r="G791" s="260"/>
      <c r="H791" s="260"/>
      <c r="I791" s="260"/>
      <c r="J791" s="260"/>
      <c r="K791" s="260"/>
      <c r="L791" s="260"/>
      <c r="M791" s="260"/>
      <c r="N791" s="260"/>
      <c r="O791" s="260"/>
      <c r="P791" s="260"/>
      <c r="Q791" s="260"/>
      <c r="R791" s="260"/>
      <c r="S791" s="260"/>
      <c r="T791" s="260"/>
      <c r="U791" s="260"/>
      <c r="V791" s="260"/>
      <c r="W791" s="260"/>
      <c r="X791" s="260"/>
      <c r="Y791" s="260"/>
      <c r="Z791" s="260"/>
      <c r="AA791" s="260"/>
    </row>
    <row r="792" ht="14.25" customHeight="1">
      <c r="A792" s="260"/>
      <c r="B792" s="260"/>
      <c r="C792" s="260"/>
      <c r="D792" s="260"/>
      <c r="E792" s="260"/>
      <c r="F792" s="260"/>
      <c r="G792" s="260"/>
      <c r="H792" s="260"/>
      <c r="I792" s="260"/>
      <c r="J792" s="260"/>
      <c r="K792" s="260"/>
      <c r="L792" s="260"/>
      <c r="M792" s="260"/>
      <c r="N792" s="260"/>
      <c r="O792" s="260"/>
      <c r="P792" s="260"/>
      <c r="Q792" s="260"/>
      <c r="R792" s="260"/>
      <c r="S792" s="260"/>
      <c r="T792" s="260"/>
      <c r="U792" s="260"/>
      <c r="V792" s="260"/>
      <c r="W792" s="260"/>
      <c r="X792" s="260"/>
      <c r="Y792" s="260"/>
      <c r="Z792" s="260"/>
      <c r="AA792" s="260"/>
    </row>
    <row r="793" ht="14.25" customHeight="1">
      <c r="A793" s="260"/>
      <c r="B793" s="260"/>
      <c r="C793" s="260"/>
      <c r="D793" s="260"/>
      <c r="E793" s="260"/>
      <c r="F793" s="260"/>
      <c r="G793" s="260"/>
      <c r="H793" s="260"/>
      <c r="I793" s="260"/>
      <c r="J793" s="260"/>
      <c r="K793" s="260"/>
      <c r="L793" s="260"/>
      <c r="M793" s="260"/>
      <c r="N793" s="260"/>
      <c r="O793" s="260"/>
      <c r="P793" s="260"/>
      <c r="Q793" s="260"/>
      <c r="R793" s="260"/>
      <c r="S793" s="260"/>
      <c r="T793" s="260"/>
      <c r="U793" s="260"/>
      <c r="V793" s="260"/>
      <c r="W793" s="260"/>
      <c r="X793" s="260"/>
      <c r="Y793" s="260"/>
      <c r="Z793" s="260"/>
      <c r="AA793" s="260"/>
    </row>
    <row r="794" ht="14.25" customHeight="1">
      <c r="A794" s="260"/>
      <c r="B794" s="260"/>
      <c r="C794" s="260"/>
      <c r="D794" s="260"/>
      <c r="E794" s="260"/>
      <c r="F794" s="260"/>
      <c r="G794" s="260"/>
      <c r="H794" s="260"/>
      <c r="I794" s="260"/>
      <c r="J794" s="260"/>
      <c r="K794" s="260"/>
      <c r="L794" s="260"/>
      <c r="M794" s="260"/>
      <c r="N794" s="260"/>
      <c r="O794" s="260"/>
      <c r="P794" s="260"/>
      <c r="Q794" s="260"/>
      <c r="R794" s="260"/>
      <c r="S794" s="260"/>
      <c r="T794" s="260"/>
      <c r="U794" s="260"/>
      <c r="V794" s="260"/>
      <c r="W794" s="260"/>
      <c r="X794" s="260"/>
      <c r="Y794" s="260"/>
      <c r="Z794" s="260"/>
      <c r="AA794" s="260"/>
    </row>
    <row r="795" ht="14.25" customHeight="1">
      <c r="A795" s="260"/>
      <c r="B795" s="260"/>
      <c r="C795" s="260"/>
      <c r="D795" s="260"/>
      <c r="E795" s="260"/>
      <c r="F795" s="260"/>
      <c r="G795" s="260"/>
      <c r="H795" s="260"/>
      <c r="I795" s="260"/>
      <c r="J795" s="260"/>
      <c r="K795" s="260"/>
      <c r="L795" s="260"/>
      <c r="M795" s="260"/>
      <c r="N795" s="260"/>
      <c r="O795" s="260"/>
      <c r="P795" s="260"/>
      <c r="Q795" s="260"/>
      <c r="R795" s="260"/>
      <c r="S795" s="260"/>
      <c r="T795" s="260"/>
      <c r="U795" s="260"/>
      <c r="V795" s="260"/>
      <c r="W795" s="260"/>
      <c r="X795" s="260"/>
      <c r="Y795" s="260"/>
      <c r="Z795" s="260"/>
      <c r="AA795" s="260"/>
    </row>
    <row r="796" ht="14.25" customHeight="1">
      <c r="A796" s="260"/>
      <c r="B796" s="260"/>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c r="AA796" s="260"/>
    </row>
    <row r="797" ht="14.25" customHeight="1">
      <c r="A797" s="260"/>
      <c r="B797" s="260"/>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c r="AA797" s="260"/>
    </row>
    <row r="798" ht="14.25" customHeight="1">
      <c r="A798" s="260"/>
      <c r="B798" s="260"/>
      <c r="C798" s="260"/>
      <c r="D798" s="260"/>
      <c r="E798" s="260"/>
      <c r="F798" s="260"/>
      <c r="G798" s="260"/>
      <c r="H798" s="260"/>
      <c r="I798" s="260"/>
      <c r="J798" s="260"/>
      <c r="K798" s="260"/>
      <c r="L798" s="260"/>
      <c r="M798" s="260"/>
      <c r="N798" s="260"/>
      <c r="O798" s="260"/>
      <c r="P798" s="260"/>
      <c r="Q798" s="260"/>
      <c r="R798" s="260"/>
      <c r="S798" s="260"/>
      <c r="T798" s="260"/>
      <c r="U798" s="260"/>
      <c r="V798" s="260"/>
      <c r="W798" s="260"/>
      <c r="X798" s="260"/>
      <c r="Y798" s="260"/>
      <c r="Z798" s="260"/>
      <c r="AA798" s="260"/>
    </row>
    <row r="799" ht="14.25" customHeight="1">
      <c r="A799" s="260"/>
      <c r="B799" s="260"/>
      <c r="C799" s="260"/>
      <c r="D799" s="260"/>
      <c r="E799" s="260"/>
      <c r="F799" s="260"/>
      <c r="G799" s="260"/>
      <c r="H799" s="260"/>
      <c r="I799" s="260"/>
      <c r="J799" s="260"/>
      <c r="K799" s="260"/>
      <c r="L799" s="260"/>
      <c r="M799" s="260"/>
      <c r="N799" s="260"/>
      <c r="O799" s="260"/>
      <c r="P799" s="260"/>
      <c r="Q799" s="260"/>
      <c r="R799" s="260"/>
      <c r="S799" s="260"/>
      <c r="T799" s="260"/>
      <c r="U799" s="260"/>
      <c r="V799" s="260"/>
      <c r="W799" s="260"/>
      <c r="X799" s="260"/>
      <c r="Y799" s="260"/>
      <c r="Z799" s="260"/>
      <c r="AA799" s="260"/>
    </row>
    <row r="800" ht="14.25" customHeight="1">
      <c r="A800" s="260"/>
      <c r="B800" s="260"/>
      <c r="C800" s="260"/>
      <c r="D800" s="260"/>
      <c r="E800" s="260"/>
      <c r="F800" s="260"/>
      <c r="G800" s="260"/>
      <c r="H800" s="260"/>
      <c r="I800" s="260"/>
      <c r="J800" s="260"/>
      <c r="K800" s="260"/>
      <c r="L800" s="260"/>
      <c r="M800" s="260"/>
      <c r="N800" s="260"/>
      <c r="O800" s="260"/>
      <c r="P800" s="260"/>
      <c r="Q800" s="260"/>
      <c r="R800" s="260"/>
      <c r="S800" s="260"/>
      <c r="T800" s="260"/>
      <c r="U800" s="260"/>
      <c r="V800" s="260"/>
      <c r="W800" s="260"/>
      <c r="X800" s="260"/>
      <c r="Y800" s="260"/>
      <c r="Z800" s="260"/>
      <c r="AA800" s="260"/>
    </row>
    <row r="801" ht="14.25" customHeight="1">
      <c r="A801" s="260"/>
      <c r="B801" s="260"/>
      <c r="C801" s="260"/>
      <c r="D801" s="260"/>
      <c r="E801" s="260"/>
      <c r="F801" s="260"/>
      <c r="G801" s="260"/>
      <c r="H801" s="260"/>
      <c r="I801" s="260"/>
      <c r="J801" s="260"/>
      <c r="K801" s="260"/>
      <c r="L801" s="260"/>
      <c r="M801" s="260"/>
      <c r="N801" s="260"/>
      <c r="O801" s="260"/>
      <c r="P801" s="260"/>
      <c r="Q801" s="260"/>
      <c r="R801" s="260"/>
      <c r="S801" s="260"/>
      <c r="T801" s="260"/>
      <c r="U801" s="260"/>
      <c r="V801" s="260"/>
      <c r="W801" s="260"/>
      <c r="X801" s="260"/>
      <c r="Y801" s="260"/>
      <c r="Z801" s="260"/>
      <c r="AA801" s="260"/>
    </row>
    <row r="802" ht="14.25" customHeight="1">
      <c r="A802" s="260"/>
      <c r="B802" s="260"/>
      <c r="C802" s="260"/>
      <c r="D802" s="260"/>
      <c r="E802" s="260"/>
      <c r="F802" s="260"/>
      <c r="G802" s="260"/>
      <c r="H802" s="260"/>
      <c r="I802" s="260"/>
      <c r="J802" s="260"/>
      <c r="K802" s="260"/>
      <c r="L802" s="260"/>
      <c r="M802" s="260"/>
      <c r="N802" s="260"/>
      <c r="O802" s="260"/>
      <c r="P802" s="260"/>
      <c r="Q802" s="260"/>
      <c r="R802" s="260"/>
      <c r="S802" s="260"/>
      <c r="T802" s="260"/>
      <c r="U802" s="260"/>
      <c r="V802" s="260"/>
      <c r="W802" s="260"/>
      <c r="X802" s="260"/>
      <c r="Y802" s="260"/>
      <c r="Z802" s="260"/>
      <c r="AA802" s="260"/>
    </row>
    <row r="803" ht="14.25" customHeight="1">
      <c r="A803" s="260"/>
      <c r="B803" s="260"/>
      <c r="C803" s="260"/>
      <c r="D803" s="260"/>
      <c r="E803" s="260"/>
      <c r="F803" s="260"/>
      <c r="G803" s="260"/>
      <c r="H803" s="260"/>
      <c r="I803" s="260"/>
      <c r="J803" s="260"/>
      <c r="K803" s="260"/>
      <c r="L803" s="260"/>
      <c r="M803" s="260"/>
      <c r="N803" s="260"/>
      <c r="O803" s="260"/>
      <c r="P803" s="260"/>
      <c r="Q803" s="260"/>
      <c r="R803" s="260"/>
      <c r="S803" s="260"/>
      <c r="T803" s="260"/>
      <c r="U803" s="260"/>
      <c r="V803" s="260"/>
      <c r="W803" s="260"/>
      <c r="X803" s="260"/>
      <c r="Y803" s="260"/>
      <c r="Z803" s="260"/>
      <c r="AA803" s="260"/>
    </row>
    <row r="804" ht="14.25" customHeight="1">
      <c r="A804" s="260"/>
      <c r="B804" s="260"/>
      <c r="C804" s="260"/>
      <c r="D804" s="260"/>
      <c r="E804" s="260"/>
      <c r="F804" s="260"/>
      <c r="G804" s="260"/>
      <c r="H804" s="260"/>
      <c r="I804" s="260"/>
      <c r="J804" s="260"/>
      <c r="K804" s="260"/>
      <c r="L804" s="260"/>
      <c r="M804" s="260"/>
      <c r="N804" s="260"/>
      <c r="O804" s="260"/>
      <c r="P804" s="260"/>
      <c r="Q804" s="260"/>
      <c r="R804" s="260"/>
      <c r="S804" s="260"/>
      <c r="T804" s="260"/>
      <c r="U804" s="260"/>
      <c r="V804" s="260"/>
      <c r="W804" s="260"/>
      <c r="X804" s="260"/>
      <c r="Y804" s="260"/>
      <c r="Z804" s="260"/>
      <c r="AA804" s="260"/>
    </row>
    <row r="805" ht="14.25" customHeight="1">
      <c r="A805" s="260"/>
      <c r="B805" s="260"/>
      <c r="C805" s="260"/>
      <c r="D805" s="260"/>
      <c r="E805" s="260"/>
      <c r="F805" s="260"/>
      <c r="G805" s="260"/>
      <c r="H805" s="260"/>
      <c r="I805" s="260"/>
      <c r="J805" s="260"/>
      <c r="K805" s="260"/>
      <c r="L805" s="260"/>
      <c r="M805" s="260"/>
      <c r="N805" s="260"/>
      <c r="O805" s="260"/>
      <c r="P805" s="260"/>
      <c r="Q805" s="260"/>
      <c r="R805" s="260"/>
      <c r="S805" s="260"/>
      <c r="T805" s="260"/>
      <c r="U805" s="260"/>
      <c r="V805" s="260"/>
      <c r="W805" s="260"/>
      <c r="X805" s="260"/>
      <c r="Y805" s="260"/>
      <c r="Z805" s="260"/>
      <c r="AA805" s="260"/>
    </row>
    <row r="806" ht="14.25" customHeight="1">
      <c r="A806" s="260"/>
      <c r="B806" s="260"/>
      <c r="C806" s="260"/>
      <c r="D806" s="260"/>
      <c r="E806" s="260"/>
      <c r="F806" s="260"/>
      <c r="G806" s="260"/>
      <c r="H806" s="260"/>
      <c r="I806" s="260"/>
      <c r="J806" s="260"/>
      <c r="K806" s="260"/>
      <c r="L806" s="260"/>
      <c r="M806" s="260"/>
      <c r="N806" s="260"/>
      <c r="O806" s="260"/>
      <c r="P806" s="260"/>
      <c r="Q806" s="260"/>
      <c r="R806" s="260"/>
      <c r="S806" s="260"/>
      <c r="T806" s="260"/>
      <c r="U806" s="260"/>
      <c r="V806" s="260"/>
      <c r="W806" s="260"/>
      <c r="X806" s="260"/>
      <c r="Y806" s="260"/>
      <c r="Z806" s="260"/>
      <c r="AA806" s="260"/>
    </row>
    <row r="807" ht="14.25" customHeight="1">
      <c r="A807" s="260"/>
      <c r="B807" s="260"/>
      <c r="C807" s="260"/>
      <c r="D807" s="260"/>
      <c r="E807" s="260"/>
      <c r="F807" s="260"/>
      <c r="G807" s="260"/>
      <c r="H807" s="260"/>
      <c r="I807" s="260"/>
      <c r="J807" s="260"/>
      <c r="K807" s="260"/>
      <c r="L807" s="260"/>
      <c r="M807" s="260"/>
      <c r="N807" s="260"/>
      <c r="O807" s="260"/>
      <c r="P807" s="260"/>
      <c r="Q807" s="260"/>
      <c r="R807" s="260"/>
      <c r="S807" s="260"/>
      <c r="T807" s="260"/>
      <c r="U807" s="260"/>
      <c r="V807" s="260"/>
      <c r="W807" s="260"/>
      <c r="X807" s="260"/>
      <c r="Y807" s="260"/>
      <c r="Z807" s="260"/>
      <c r="AA807" s="260"/>
    </row>
    <row r="808" ht="14.25" customHeight="1">
      <c r="A808" s="260"/>
      <c r="B808" s="260"/>
      <c r="C808" s="260"/>
      <c r="D808" s="260"/>
      <c r="E808" s="260"/>
      <c r="F808" s="260"/>
      <c r="G808" s="260"/>
      <c r="H808" s="260"/>
      <c r="I808" s="260"/>
      <c r="J808" s="260"/>
      <c r="K808" s="260"/>
      <c r="L808" s="260"/>
      <c r="M808" s="260"/>
      <c r="N808" s="260"/>
      <c r="O808" s="260"/>
      <c r="P808" s="260"/>
      <c r="Q808" s="260"/>
      <c r="R808" s="260"/>
      <c r="S808" s="260"/>
      <c r="T808" s="260"/>
      <c r="U808" s="260"/>
      <c r="V808" s="260"/>
      <c r="W808" s="260"/>
      <c r="X808" s="260"/>
      <c r="Y808" s="260"/>
      <c r="Z808" s="260"/>
      <c r="AA808" s="260"/>
    </row>
    <row r="809" ht="14.25" customHeight="1">
      <c r="A809" s="260"/>
      <c r="B809" s="260"/>
      <c r="C809" s="260"/>
      <c r="D809" s="260"/>
      <c r="E809" s="260"/>
      <c r="F809" s="260"/>
      <c r="G809" s="260"/>
      <c r="H809" s="260"/>
      <c r="I809" s="260"/>
      <c r="J809" s="260"/>
      <c r="K809" s="260"/>
      <c r="L809" s="260"/>
      <c r="M809" s="260"/>
      <c r="N809" s="260"/>
      <c r="O809" s="260"/>
      <c r="P809" s="260"/>
      <c r="Q809" s="260"/>
      <c r="R809" s="260"/>
      <c r="S809" s="260"/>
      <c r="T809" s="260"/>
      <c r="U809" s="260"/>
      <c r="V809" s="260"/>
      <c r="W809" s="260"/>
      <c r="X809" s="260"/>
      <c r="Y809" s="260"/>
      <c r="Z809" s="260"/>
      <c r="AA809" s="260"/>
    </row>
    <row r="810" ht="14.25" customHeight="1">
      <c r="A810" s="260"/>
      <c r="B810" s="260"/>
      <c r="C810" s="260"/>
      <c r="D810" s="260"/>
      <c r="E810" s="260"/>
      <c r="F810" s="260"/>
      <c r="G810" s="260"/>
      <c r="H810" s="260"/>
      <c r="I810" s="260"/>
      <c r="J810" s="260"/>
      <c r="K810" s="260"/>
      <c r="L810" s="260"/>
      <c r="M810" s="260"/>
      <c r="N810" s="260"/>
      <c r="O810" s="260"/>
      <c r="P810" s="260"/>
      <c r="Q810" s="260"/>
      <c r="R810" s="260"/>
      <c r="S810" s="260"/>
      <c r="T810" s="260"/>
      <c r="U810" s="260"/>
      <c r="V810" s="260"/>
      <c r="W810" s="260"/>
      <c r="X810" s="260"/>
      <c r="Y810" s="260"/>
      <c r="Z810" s="260"/>
      <c r="AA810" s="260"/>
    </row>
    <row r="811" ht="14.25" customHeight="1">
      <c r="A811" s="260"/>
      <c r="B811" s="260"/>
      <c r="C811" s="260"/>
      <c r="D811" s="260"/>
      <c r="E811" s="260"/>
      <c r="F811" s="260"/>
      <c r="G811" s="260"/>
      <c r="H811" s="260"/>
      <c r="I811" s="260"/>
      <c r="J811" s="260"/>
      <c r="K811" s="260"/>
      <c r="L811" s="260"/>
      <c r="M811" s="260"/>
      <c r="N811" s="260"/>
      <c r="O811" s="260"/>
      <c r="P811" s="260"/>
      <c r="Q811" s="260"/>
      <c r="R811" s="260"/>
      <c r="S811" s="260"/>
      <c r="T811" s="260"/>
      <c r="U811" s="260"/>
      <c r="V811" s="260"/>
      <c r="W811" s="260"/>
      <c r="X811" s="260"/>
      <c r="Y811" s="260"/>
      <c r="Z811" s="260"/>
      <c r="AA811" s="260"/>
    </row>
    <row r="812" ht="14.25" customHeight="1">
      <c r="A812" s="260"/>
      <c r="B812" s="260"/>
      <c r="C812" s="260"/>
      <c r="D812" s="260"/>
      <c r="E812" s="260"/>
      <c r="F812" s="260"/>
      <c r="G812" s="260"/>
      <c r="H812" s="260"/>
      <c r="I812" s="260"/>
      <c r="J812" s="260"/>
      <c r="K812" s="260"/>
      <c r="L812" s="260"/>
      <c r="M812" s="260"/>
      <c r="N812" s="260"/>
      <c r="O812" s="260"/>
      <c r="P812" s="260"/>
      <c r="Q812" s="260"/>
      <c r="R812" s="260"/>
      <c r="S812" s="260"/>
      <c r="T812" s="260"/>
      <c r="U812" s="260"/>
      <c r="V812" s="260"/>
      <c r="W812" s="260"/>
      <c r="X812" s="260"/>
      <c r="Y812" s="260"/>
      <c r="Z812" s="260"/>
      <c r="AA812" s="260"/>
    </row>
    <row r="813" ht="14.25" customHeight="1">
      <c r="A813" s="260"/>
      <c r="B813" s="260"/>
      <c r="C813" s="260"/>
      <c r="D813" s="260"/>
      <c r="E813" s="260"/>
      <c r="F813" s="260"/>
      <c r="G813" s="260"/>
      <c r="H813" s="260"/>
      <c r="I813" s="260"/>
      <c r="J813" s="260"/>
      <c r="K813" s="260"/>
      <c r="L813" s="260"/>
      <c r="M813" s="260"/>
      <c r="N813" s="260"/>
      <c r="O813" s="260"/>
      <c r="P813" s="260"/>
      <c r="Q813" s="260"/>
      <c r="R813" s="260"/>
      <c r="S813" s="260"/>
      <c r="T813" s="260"/>
      <c r="U813" s="260"/>
      <c r="V813" s="260"/>
      <c r="W813" s="260"/>
      <c r="X813" s="260"/>
      <c r="Y813" s="260"/>
      <c r="Z813" s="260"/>
      <c r="AA813" s="260"/>
    </row>
    <row r="814" ht="14.25" customHeight="1">
      <c r="A814" s="260"/>
      <c r="B814" s="260"/>
      <c r="C814" s="260"/>
      <c r="D814" s="260"/>
      <c r="E814" s="260"/>
      <c r="F814" s="260"/>
      <c r="G814" s="260"/>
      <c r="H814" s="260"/>
      <c r="I814" s="260"/>
      <c r="J814" s="260"/>
      <c r="K814" s="260"/>
      <c r="L814" s="260"/>
      <c r="M814" s="260"/>
      <c r="N814" s="260"/>
      <c r="O814" s="260"/>
      <c r="P814" s="260"/>
      <c r="Q814" s="260"/>
      <c r="R814" s="260"/>
      <c r="S814" s="260"/>
      <c r="T814" s="260"/>
      <c r="U814" s="260"/>
      <c r="V814" s="260"/>
      <c r="W814" s="260"/>
      <c r="X814" s="260"/>
      <c r="Y814" s="260"/>
      <c r="Z814" s="260"/>
      <c r="AA814" s="260"/>
    </row>
    <row r="815" ht="14.25" customHeight="1">
      <c r="A815" s="260"/>
      <c r="B815" s="260"/>
      <c r="C815" s="260"/>
      <c r="D815" s="260"/>
      <c r="E815" s="260"/>
      <c r="F815" s="260"/>
      <c r="G815" s="260"/>
      <c r="H815" s="260"/>
      <c r="I815" s="260"/>
      <c r="J815" s="260"/>
      <c r="K815" s="260"/>
      <c r="L815" s="260"/>
      <c r="M815" s="260"/>
      <c r="N815" s="260"/>
      <c r="O815" s="260"/>
      <c r="P815" s="260"/>
      <c r="Q815" s="260"/>
      <c r="R815" s="260"/>
      <c r="S815" s="260"/>
      <c r="T815" s="260"/>
      <c r="U815" s="260"/>
      <c r="V815" s="260"/>
      <c r="W815" s="260"/>
      <c r="X815" s="260"/>
      <c r="Y815" s="260"/>
      <c r="Z815" s="260"/>
      <c r="AA815" s="260"/>
    </row>
    <row r="816" ht="14.25" customHeight="1">
      <c r="A816" s="260"/>
      <c r="B816" s="260"/>
      <c r="C816" s="260"/>
      <c r="D816" s="260"/>
      <c r="E816" s="260"/>
      <c r="F816" s="260"/>
      <c r="G816" s="260"/>
      <c r="H816" s="260"/>
      <c r="I816" s="260"/>
      <c r="J816" s="260"/>
      <c r="K816" s="260"/>
      <c r="L816" s="260"/>
      <c r="M816" s="260"/>
      <c r="N816" s="260"/>
      <c r="O816" s="260"/>
      <c r="P816" s="260"/>
      <c r="Q816" s="260"/>
      <c r="R816" s="260"/>
      <c r="S816" s="260"/>
      <c r="T816" s="260"/>
      <c r="U816" s="260"/>
      <c r="V816" s="260"/>
      <c r="W816" s="260"/>
      <c r="X816" s="260"/>
      <c r="Y816" s="260"/>
      <c r="Z816" s="260"/>
      <c r="AA816" s="260"/>
    </row>
    <row r="817" ht="14.25" customHeight="1">
      <c r="A817" s="260"/>
      <c r="B817" s="260"/>
      <c r="C817" s="260"/>
      <c r="D817" s="260"/>
      <c r="E817" s="260"/>
      <c r="F817" s="260"/>
      <c r="G817" s="260"/>
      <c r="H817" s="260"/>
      <c r="I817" s="260"/>
      <c r="J817" s="260"/>
      <c r="K817" s="260"/>
      <c r="L817" s="260"/>
      <c r="M817" s="260"/>
      <c r="N817" s="260"/>
      <c r="O817" s="260"/>
      <c r="P817" s="260"/>
      <c r="Q817" s="260"/>
      <c r="R817" s="260"/>
      <c r="S817" s="260"/>
      <c r="T817" s="260"/>
      <c r="U817" s="260"/>
      <c r="V817" s="260"/>
      <c r="W817" s="260"/>
      <c r="X817" s="260"/>
      <c r="Y817" s="260"/>
      <c r="Z817" s="260"/>
      <c r="AA817" s="260"/>
    </row>
    <row r="818" ht="14.25" customHeight="1">
      <c r="A818" s="260"/>
      <c r="B818" s="260"/>
      <c r="C818" s="260"/>
      <c r="D818" s="260"/>
      <c r="E818" s="260"/>
      <c r="F818" s="260"/>
      <c r="G818" s="260"/>
      <c r="H818" s="260"/>
      <c r="I818" s="260"/>
      <c r="J818" s="260"/>
      <c r="K818" s="260"/>
      <c r="L818" s="260"/>
      <c r="M818" s="260"/>
      <c r="N818" s="260"/>
      <c r="O818" s="260"/>
      <c r="P818" s="260"/>
      <c r="Q818" s="260"/>
      <c r="R818" s="260"/>
      <c r="S818" s="260"/>
      <c r="T818" s="260"/>
      <c r="U818" s="260"/>
      <c r="V818" s="260"/>
      <c r="W818" s="260"/>
      <c r="X818" s="260"/>
      <c r="Y818" s="260"/>
      <c r="Z818" s="260"/>
      <c r="AA818" s="260"/>
    </row>
    <row r="819" ht="14.25" customHeight="1">
      <c r="A819" s="260"/>
      <c r="B819" s="260"/>
      <c r="C819" s="260"/>
      <c r="D819" s="260"/>
      <c r="E819" s="260"/>
      <c r="F819" s="260"/>
      <c r="G819" s="260"/>
      <c r="H819" s="260"/>
      <c r="I819" s="260"/>
      <c r="J819" s="260"/>
      <c r="K819" s="260"/>
      <c r="L819" s="260"/>
      <c r="M819" s="260"/>
      <c r="N819" s="260"/>
      <c r="O819" s="260"/>
      <c r="P819" s="260"/>
      <c r="Q819" s="260"/>
      <c r="R819" s="260"/>
      <c r="S819" s="260"/>
      <c r="T819" s="260"/>
      <c r="U819" s="260"/>
      <c r="V819" s="260"/>
      <c r="W819" s="260"/>
      <c r="X819" s="260"/>
      <c r="Y819" s="260"/>
      <c r="Z819" s="260"/>
      <c r="AA819" s="260"/>
    </row>
    <row r="820" ht="14.25" customHeight="1">
      <c r="A820" s="260"/>
      <c r="B820" s="260"/>
      <c r="C820" s="260"/>
      <c r="D820" s="260"/>
      <c r="E820" s="260"/>
      <c r="F820" s="260"/>
      <c r="G820" s="260"/>
      <c r="H820" s="260"/>
      <c r="I820" s="260"/>
      <c r="J820" s="260"/>
      <c r="K820" s="260"/>
      <c r="L820" s="260"/>
      <c r="M820" s="260"/>
      <c r="N820" s="260"/>
      <c r="O820" s="260"/>
      <c r="P820" s="260"/>
      <c r="Q820" s="260"/>
      <c r="R820" s="260"/>
      <c r="S820" s="260"/>
      <c r="T820" s="260"/>
      <c r="U820" s="260"/>
      <c r="V820" s="260"/>
      <c r="W820" s="260"/>
      <c r="X820" s="260"/>
      <c r="Y820" s="260"/>
      <c r="Z820" s="260"/>
      <c r="AA820" s="260"/>
    </row>
    <row r="821" ht="14.25" customHeight="1">
      <c r="A821" s="260"/>
      <c r="B821" s="260"/>
      <c r="C821" s="260"/>
      <c r="D821" s="260"/>
      <c r="E821" s="260"/>
      <c r="F821" s="260"/>
      <c r="G821" s="260"/>
      <c r="H821" s="260"/>
      <c r="I821" s="260"/>
      <c r="J821" s="260"/>
      <c r="K821" s="260"/>
      <c r="L821" s="260"/>
      <c r="M821" s="260"/>
      <c r="N821" s="260"/>
      <c r="O821" s="260"/>
      <c r="P821" s="260"/>
      <c r="Q821" s="260"/>
      <c r="R821" s="260"/>
      <c r="S821" s="260"/>
      <c r="T821" s="260"/>
      <c r="U821" s="260"/>
      <c r="V821" s="260"/>
      <c r="W821" s="260"/>
      <c r="X821" s="260"/>
      <c r="Y821" s="260"/>
      <c r="Z821" s="260"/>
      <c r="AA821" s="260"/>
    </row>
    <row r="822" ht="14.25" customHeight="1">
      <c r="A822" s="260"/>
      <c r="B822" s="260"/>
      <c r="C822" s="260"/>
      <c r="D822" s="260"/>
      <c r="E822" s="260"/>
      <c r="F822" s="260"/>
      <c r="G822" s="260"/>
      <c r="H822" s="260"/>
      <c r="I822" s="260"/>
      <c r="J822" s="260"/>
      <c r="K822" s="260"/>
      <c r="L822" s="260"/>
      <c r="M822" s="260"/>
      <c r="N822" s="260"/>
      <c r="O822" s="260"/>
      <c r="P822" s="260"/>
      <c r="Q822" s="260"/>
      <c r="R822" s="260"/>
      <c r="S822" s="260"/>
      <c r="T822" s="260"/>
      <c r="U822" s="260"/>
      <c r="V822" s="260"/>
      <c r="W822" s="260"/>
      <c r="X822" s="260"/>
      <c r="Y822" s="260"/>
      <c r="Z822" s="260"/>
      <c r="AA822" s="260"/>
    </row>
    <row r="823" ht="14.25" customHeight="1">
      <c r="A823" s="260"/>
      <c r="B823" s="260"/>
      <c r="C823" s="260"/>
      <c r="D823" s="260"/>
      <c r="E823" s="260"/>
      <c r="F823" s="260"/>
      <c r="G823" s="260"/>
      <c r="H823" s="260"/>
      <c r="I823" s="260"/>
      <c r="J823" s="260"/>
      <c r="K823" s="260"/>
      <c r="L823" s="260"/>
      <c r="M823" s="260"/>
      <c r="N823" s="260"/>
      <c r="O823" s="260"/>
      <c r="P823" s="260"/>
      <c r="Q823" s="260"/>
      <c r="R823" s="260"/>
      <c r="S823" s="260"/>
      <c r="T823" s="260"/>
      <c r="U823" s="260"/>
      <c r="V823" s="260"/>
      <c r="W823" s="260"/>
      <c r="X823" s="260"/>
      <c r="Y823" s="260"/>
      <c r="Z823" s="260"/>
      <c r="AA823" s="260"/>
    </row>
    <row r="824" ht="14.25" customHeight="1">
      <c r="A824" s="260"/>
      <c r="B824" s="260"/>
      <c r="C824" s="260"/>
      <c r="D824" s="260"/>
      <c r="E824" s="260"/>
      <c r="F824" s="260"/>
      <c r="G824" s="260"/>
      <c r="H824" s="260"/>
      <c r="I824" s="260"/>
      <c r="J824" s="260"/>
      <c r="K824" s="260"/>
      <c r="L824" s="260"/>
      <c r="M824" s="260"/>
      <c r="N824" s="260"/>
      <c r="O824" s="260"/>
      <c r="P824" s="260"/>
      <c r="Q824" s="260"/>
      <c r="R824" s="260"/>
      <c r="S824" s="260"/>
      <c r="T824" s="260"/>
      <c r="U824" s="260"/>
      <c r="V824" s="260"/>
      <c r="W824" s="260"/>
      <c r="X824" s="260"/>
      <c r="Y824" s="260"/>
      <c r="Z824" s="260"/>
      <c r="AA824" s="260"/>
    </row>
    <row r="825" ht="14.25" customHeight="1">
      <c r="A825" s="260"/>
      <c r="B825" s="260"/>
      <c r="C825" s="260"/>
      <c r="D825" s="260"/>
      <c r="E825" s="260"/>
      <c r="F825" s="260"/>
      <c r="G825" s="260"/>
      <c r="H825" s="260"/>
      <c r="I825" s="260"/>
      <c r="J825" s="260"/>
      <c r="K825" s="260"/>
      <c r="L825" s="260"/>
      <c r="M825" s="260"/>
      <c r="N825" s="260"/>
      <c r="O825" s="260"/>
      <c r="P825" s="260"/>
      <c r="Q825" s="260"/>
      <c r="R825" s="260"/>
      <c r="S825" s="260"/>
      <c r="T825" s="260"/>
      <c r="U825" s="260"/>
      <c r="V825" s="260"/>
      <c r="W825" s="260"/>
      <c r="X825" s="260"/>
      <c r="Y825" s="260"/>
      <c r="Z825" s="260"/>
      <c r="AA825" s="260"/>
    </row>
    <row r="826" ht="14.25" customHeight="1">
      <c r="A826" s="260"/>
      <c r="B826" s="260"/>
      <c r="C826" s="260"/>
      <c r="D826" s="260"/>
      <c r="E826" s="260"/>
      <c r="F826" s="260"/>
      <c r="G826" s="260"/>
      <c r="H826" s="260"/>
      <c r="I826" s="260"/>
      <c r="J826" s="260"/>
      <c r="K826" s="260"/>
      <c r="L826" s="260"/>
      <c r="M826" s="260"/>
      <c r="N826" s="260"/>
      <c r="O826" s="260"/>
      <c r="P826" s="260"/>
      <c r="Q826" s="260"/>
      <c r="R826" s="260"/>
      <c r="S826" s="260"/>
      <c r="T826" s="260"/>
      <c r="U826" s="260"/>
      <c r="V826" s="260"/>
      <c r="W826" s="260"/>
      <c r="X826" s="260"/>
      <c r="Y826" s="260"/>
      <c r="Z826" s="260"/>
      <c r="AA826" s="260"/>
    </row>
    <row r="827" ht="14.25" customHeight="1">
      <c r="A827" s="260"/>
      <c r="B827" s="260"/>
      <c r="C827" s="260"/>
      <c r="D827" s="260"/>
      <c r="E827" s="260"/>
      <c r="F827" s="260"/>
      <c r="G827" s="260"/>
      <c r="H827" s="260"/>
      <c r="I827" s="260"/>
      <c r="J827" s="260"/>
      <c r="K827" s="260"/>
      <c r="L827" s="260"/>
      <c r="M827" s="260"/>
      <c r="N827" s="260"/>
      <c r="O827" s="260"/>
      <c r="P827" s="260"/>
      <c r="Q827" s="260"/>
      <c r="R827" s="260"/>
      <c r="S827" s="260"/>
      <c r="T827" s="260"/>
      <c r="U827" s="260"/>
      <c r="V827" s="260"/>
      <c r="W827" s="260"/>
      <c r="X827" s="260"/>
      <c r="Y827" s="260"/>
      <c r="Z827" s="260"/>
      <c r="AA827" s="260"/>
    </row>
    <row r="828" ht="14.25" customHeight="1">
      <c r="A828" s="260"/>
      <c r="B828" s="260"/>
      <c r="C828" s="260"/>
      <c r="D828" s="260"/>
      <c r="E828" s="260"/>
      <c r="F828" s="260"/>
      <c r="G828" s="260"/>
      <c r="H828" s="260"/>
      <c r="I828" s="260"/>
      <c r="J828" s="260"/>
      <c r="K828" s="260"/>
      <c r="L828" s="260"/>
      <c r="M828" s="260"/>
      <c r="N828" s="260"/>
      <c r="O828" s="260"/>
      <c r="P828" s="260"/>
      <c r="Q828" s="260"/>
      <c r="R828" s="260"/>
      <c r="S828" s="260"/>
      <c r="T828" s="260"/>
      <c r="U828" s="260"/>
      <c r="V828" s="260"/>
      <c r="W828" s="260"/>
      <c r="X828" s="260"/>
      <c r="Y828" s="260"/>
      <c r="Z828" s="260"/>
      <c r="AA828" s="260"/>
    </row>
    <row r="829" ht="14.25" customHeight="1">
      <c r="A829" s="260"/>
      <c r="B829" s="260"/>
      <c r="C829" s="260"/>
      <c r="D829" s="260"/>
      <c r="E829" s="260"/>
      <c r="F829" s="260"/>
      <c r="G829" s="260"/>
      <c r="H829" s="260"/>
      <c r="I829" s="260"/>
      <c r="J829" s="260"/>
      <c r="K829" s="260"/>
      <c r="L829" s="260"/>
      <c r="M829" s="260"/>
      <c r="N829" s="260"/>
      <c r="O829" s="260"/>
      <c r="P829" s="260"/>
      <c r="Q829" s="260"/>
      <c r="R829" s="260"/>
      <c r="S829" s="260"/>
      <c r="T829" s="260"/>
      <c r="U829" s="260"/>
      <c r="V829" s="260"/>
      <c r="W829" s="260"/>
      <c r="X829" s="260"/>
      <c r="Y829" s="260"/>
      <c r="Z829" s="260"/>
      <c r="AA829" s="260"/>
    </row>
    <row r="830" ht="14.25" customHeight="1">
      <c r="A830" s="260"/>
      <c r="B830" s="260"/>
      <c r="C830" s="260"/>
      <c r="D830" s="260"/>
      <c r="E830" s="260"/>
      <c r="F830" s="260"/>
      <c r="G830" s="260"/>
      <c r="H830" s="260"/>
      <c r="I830" s="260"/>
      <c r="J830" s="260"/>
      <c r="K830" s="260"/>
      <c r="L830" s="260"/>
      <c r="M830" s="260"/>
      <c r="N830" s="260"/>
      <c r="O830" s="260"/>
      <c r="P830" s="260"/>
      <c r="Q830" s="260"/>
      <c r="R830" s="260"/>
      <c r="S830" s="260"/>
      <c r="T830" s="260"/>
      <c r="U830" s="260"/>
      <c r="V830" s="260"/>
      <c r="W830" s="260"/>
      <c r="X830" s="260"/>
      <c r="Y830" s="260"/>
      <c r="Z830" s="260"/>
      <c r="AA830" s="260"/>
    </row>
    <row r="831" ht="14.25" customHeight="1">
      <c r="A831" s="260"/>
      <c r="B831" s="260"/>
      <c r="C831" s="260"/>
      <c r="D831" s="260"/>
      <c r="E831" s="260"/>
      <c r="F831" s="260"/>
      <c r="G831" s="260"/>
      <c r="H831" s="260"/>
      <c r="I831" s="260"/>
      <c r="J831" s="260"/>
      <c r="K831" s="260"/>
      <c r="L831" s="260"/>
      <c r="M831" s="260"/>
      <c r="N831" s="260"/>
      <c r="O831" s="260"/>
      <c r="P831" s="260"/>
      <c r="Q831" s="260"/>
      <c r="R831" s="260"/>
      <c r="S831" s="260"/>
      <c r="T831" s="260"/>
      <c r="U831" s="260"/>
      <c r="V831" s="260"/>
      <c r="W831" s="260"/>
      <c r="X831" s="260"/>
      <c r="Y831" s="260"/>
      <c r="Z831" s="260"/>
      <c r="AA831" s="260"/>
    </row>
    <row r="832" ht="14.25" customHeight="1">
      <c r="A832" s="260"/>
      <c r="B832" s="260"/>
      <c r="C832" s="260"/>
      <c r="D832" s="260"/>
      <c r="E832" s="260"/>
      <c r="F832" s="260"/>
      <c r="G832" s="260"/>
      <c r="H832" s="260"/>
      <c r="I832" s="260"/>
      <c r="J832" s="260"/>
      <c r="K832" s="260"/>
      <c r="L832" s="260"/>
      <c r="M832" s="260"/>
      <c r="N832" s="260"/>
      <c r="O832" s="260"/>
      <c r="P832" s="260"/>
      <c r="Q832" s="260"/>
      <c r="R832" s="260"/>
      <c r="S832" s="260"/>
      <c r="T832" s="260"/>
      <c r="U832" s="260"/>
      <c r="V832" s="260"/>
      <c r="W832" s="260"/>
      <c r="X832" s="260"/>
      <c r="Y832" s="260"/>
      <c r="Z832" s="260"/>
      <c r="AA832" s="260"/>
    </row>
    <row r="833" ht="14.25" customHeight="1">
      <c r="A833" s="260"/>
      <c r="B833" s="260"/>
      <c r="C833" s="260"/>
      <c r="D833" s="260"/>
      <c r="E833" s="260"/>
      <c r="F833" s="260"/>
      <c r="G833" s="260"/>
      <c r="H833" s="260"/>
      <c r="I833" s="260"/>
      <c r="J833" s="260"/>
      <c r="K833" s="260"/>
      <c r="L833" s="260"/>
      <c r="M833" s="260"/>
      <c r="N833" s="260"/>
      <c r="O833" s="260"/>
      <c r="P833" s="260"/>
      <c r="Q833" s="260"/>
      <c r="R833" s="260"/>
      <c r="S833" s="260"/>
      <c r="T833" s="260"/>
      <c r="U833" s="260"/>
      <c r="V833" s="260"/>
      <c r="W833" s="260"/>
      <c r="X833" s="260"/>
      <c r="Y833" s="260"/>
      <c r="Z833" s="260"/>
      <c r="AA833" s="260"/>
    </row>
    <row r="834" ht="14.25" customHeight="1">
      <c r="A834" s="260"/>
      <c r="B834" s="260"/>
      <c r="C834" s="260"/>
      <c r="D834" s="260"/>
      <c r="E834" s="260"/>
      <c r="F834" s="260"/>
      <c r="G834" s="260"/>
      <c r="H834" s="260"/>
      <c r="I834" s="260"/>
      <c r="J834" s="260"/>
      <c r="K834" s="260"/>
      <c r="L834" s="260"/>
      <c r="M834" s="260"/>
      <c r="N834" s="260"/>
      <c r="O834" s="260"/>
      <c r="P834" s="260"/>
      <c r="Q834" s="260"/>
      <c r="R834" s="260"/>
      <c r="S834" s="260"/>
      <c r="T834" s="260"/>
      <c r="U834" s="260"/>
      <c r="V834" s="260"/>
      <c r="W834" s="260"/>
      <c r="X834" s="260"/>
      <c r="Y834" s="260"/>
      <c r="Z834" s="260"/>
      <c r="AA834" s="260"/>
    </row>
    <row r="835" ht="14.25" customHeight="1">
      <c r="A835" s="260"/>
      <c r="B835" s="260"/>
      <c r="C835" s="260"/>
      <c r="D835" s="260"/>
      <c r="E835" s="260"/>
      <c r="F835" s="260"/>
      <c r="G835" s="260"/>
      <c r="H835" s="260"/>
      <c r="I835" s="260"/>
      <c r="J835" s="260"/>
      <c r="K835" s="260"/>
      <c r="L835" s="260"/>
      <c r="M835" s="260"/>
      <c r="N835" s="260"/>
      <c r="O835" s="260"/>
      <c r="P835" s="260"/>
      <c r="Q835" s="260"/>
      <c r="R835" s="260"/>
      <c r="S835" s="260"/>
      <c r="T835" s="260"/>
      <c r="U835" s="260"/>
      <c r="V835" s="260"/>
      <c r="W835" s="260"/>
      <c r="X835" s="260"/>
      <c r="Y835" s="260"/>
      <c r="Z835" s="260"/>
      <c r="AA835" s="260"/>
    </row>
    <row r="836" ht="14.25" customHeight="1">
      <c r="A836" s="260"/>
      <c r="B836" s="260"/>
      <c r="C836" s="260"/>
      <c r="D836" s="260"/>
      <c r="E836" s="260"/>
      <c r="F836" s="260"/>
      <c r="G836" s="260"/>
      <c r="H836" s="260"/>
      <c r="I836" s="260"/>
      <c r="J836" s="260"/>
      <c r="K836" s="260"/>
      <c r="L836" s="260"/>
      <c r="M836" s="260"/>
      <c r="N836" s="260"/>
      <c r="O836" s="260"/>
      <c r="P836" s="260"/>
      <c r="Q836" s="260"/>
      <c r="R836" s="260"/>
      <c r="S836" s="260"/>
      <c r="T836" s="260"/>
      <c r="U836" s="260"/>
      <c r="V836" s="260"/>
      <c r="W836" s="260"/>
      <c r="X836" s="260"/>
      <c r="Y836" s="260"/>
      <c r="Z836" s="260"/>
      <c r="AA836" s="260"/>
    </row>
    <row r="837" ht="14.25" customHeight="1">
      <c r="A837" s="260"/>
      <c r="B837" s="260"/>
      <c r="C837" s="260"/>
      <c r="D837" s="260"/>
      <c r="E837" s="260"/>
      <c r="F837" s="260"/>
      <c r="G837" s="260"/>
      <c r="H837" s="260"/>
      <c r="I837" s="260"/>
      <c r="J837" s="260"/>
      <c r="K837" s="260"/>
      <c r="L837" s="260"/>
      <c r="M837" s="260"/>
      <c r="N837" s="260"/>
      <c r="O837" s="260"/>
      <c r="P837" s="260"/>
      <c r="Q837" s="260"/>
      <c r="R837" s="260"/>
      <c r="S837" s="260"/>
      <c r="T837" s="260"/>
      <c r="U837" s="260"/>
      <c r="V837" s="260"/>
      <c r="W837" s="260"/>
      <c r="X837" s="260"/>
      <c r="Y837" s="260"/>
      <c r="Z837" s="260"/>
      <c r="AA837" s="260"/>
    </row>
    <row r="838" ht="14.25" customHeight="1">
      <c r="A838" s="260"/>
      <c r="B838" s="260"/>
      <c r="C838" s="260"/>
      <c r="D838" s="260"/>
      <c r="E838" s="260"/>
      <c r="F838" s="260"/>
      <c r="G838" s="260"/>
      <c r="H838" s="260"/>
      <c r="I838" s="260"/>
      <c r="J838" s="260"/>
      <c r="K838" s="260"/>
      <c r="L838" s="260"/>
      <c r="M838" s="260"/>
      <c r="N838" s="260"/>
      <c r="O838" s="260"/>
      <c r="P838" s="260"/>
      <c r="Q838" s="260"/>
      <c r="R838" s="260"/>
      <c r="S838" s="260"/>
      <c r="T838" s="260"/>
      <c r="U838" s="260"/>
      <c r="V838" s="260"/>
      <c r="W838" s="260"/>
      <c r="X838" s="260"/>
      <c r="Y838" s="260"/>
      <c r="Z838" s="260"/>
      <c r="AA838" s="260"/>
    </row>
    <row r="839" ht="14.25" customHeight="1">
      <c r="A839" s="260"/>
      <c r="B839" s="260"/>
      <c r="C839" s="260"/>
      <c r="D839" s="260"/>
      <c r="E839" s="260"/>
      <c r="F839" s="260"/>
      <c r="G839" s="260"/>
      <c r="H839" s="260"/>
      <c r="I839" s="260"/>
      <c r="J839" s="260"/>
      <c r="K839" s="260"/>
      <c r="L839" s="260"/>
      <c r="M839" s="260"/>
      <c r="N839" s="260"/>
      <c r="O839" s="260"/>
      <c r="P839" s="260"/>
      <c r="Q839" s="260"/>
      <c r="R839" s="260"/>
      <c r="S839" s="260"/>
      <c r="T839" s="260"/>
      <c r="U839" s="260"/>
      <c r="V839" s="260"/>
      <c r="W839" s="260"/>
      <c r="X839" s="260"/>
      <c r="Y839" s="260"/>
      <c r="Z839" s="260"/>
      <c r="AA839" s="260"/>
    </row>
    <row r="840" ht="14.25" customHeight="1">
      <c r="A840" s="260"/>
      <c r="B840" s="260"/>
      <c r="C840" s="260"/>
      <c r="D840" s="260"/>
      <c r="E840" s="260"/>
      <c r="F840" s="260"/>
      <c r="G840" s="260"/>
      <c r="H840" s="260"/>
      <c r="I840" s="260"/>
      <c r="J840" s="260"/>
      <c r="K840" s="260"/>
      <c r="L840" s="260"/>
      <c r="M840" s="260"/>
      <c r="N840" s="260"/>
      <c r="O840" s="260"/>
      <c r="P840" s="260"/>
      <c r="Q840" s="260"/>
      <c r="R840" s="260"/>
      <c r="S840" s="260"/>
      <c r="T840" s="260"/>
      <c r="U840" s="260"/>
      <c r="V840" s="260"/>
      <c r="W840" s="260"/>
      <c r="X840" s="260"/>
      <c r="Y840" s="260"/>
      <c r="Z840" s="260"/>
      <c r="AA840" s="260"/>
    </row>
    <row r="841" ht="14.25" customHeight="1">
      <c r="A841" s="260"/>
      <c r="B841" s="260"/>
      <c r="C841" s="260"/>
      <c r="D841" s="260"/>
      <c r="E841" s="260"/>
      <c r="F841" s="260"/>
      <c r="G841" s="260"/>
      <c r="H841" s="260"/>
      <c r="I841" s="260"/>
      <c r="J841" s="260"/>
      <c r="K841" s="260"/>
      <c r="L841" s="260"/>
      <c r="M841" s="260"/>
      <c r="N841" s="260"/>
      <c r="O841" s="260"/>
      <c r="P841" s="260"/>
      <c r="Q841" s="260"/>
      <c r="R841" s="260"/>
      <c r="S841" s="260"/>
      <c r="T841" s="260"/>
      <c r="U841" s="260"/>
      <c r="V841" s="260"/>
      <c r="W841" s="260"/>
      <c r="X841" s="260"/>
      <c r="Y841" s="260"/>
      <c r="Z841" s="260"/>
      <c r="AA841" s="260"/>
    </row>
    <row r="842" ht="14.25" customHeight="1">
      <c r="A842" s="260"/>
      <c r="B842" s="260"/>
      <c r="C842" s="260"/>
      <c r="D842" s="260"/>
      <c r="E842" s="260"/>
      <c r="F842" s="260"/>
      <c r="G842" s="260"/>
      <c r="H842" s="260"/>
      <c r="I842" s="260"/>
      <c r="J842" s="260"/>
      <c r="K842" s="260"/>
      <c r="L842" s="260"/>
      <c r="M842" s="260"/>
      <c r="N842" s="260"/>
      <c r="O842" s="260"/>
      <c r="P842" s="260"/>
      <c r="Q842" s="260"/>
      <c r="R842" s="260"/>
      <c r="S842" s="260"/>
      <c r="T842" s="260"/>
      <c r="U842" s="260"/>
      <c r="V842" s="260"/>
      <c r="W842" s="260"/>
      <c r="X842" s="260"/>
      <c r="Y842" s="260"/>
      <c r="Z842" s="260"/>
      <c r="AA842" s="260"/>
    </row>
    <row r="843" ht="14.25" customHeight="1">
      <c r="A843" s="260"/>
      <c r="B843" s="260"/>
      <c r="C843" s="260"/>
      <c r="D843" s="260"/>
      <c r="E843" s="260"/>
      <c r="F843" s="260"/>
      <c r="G843" s="260"/>
      <c r="H843" s="260"/>
      <c r="I843" s="260"/>
      <c r="J843" s="260"/>
      <c r="K843" s="260"/>
      <c r="L843" s="260"/>
      <c r="M843" s="260"/>
      <c r="N843" s="260"/>
      <c r="O843" s="260"/>
      <c r="P843" s="260"/>
      <c r="Q843" s="260"/>
      <c r="R843" s="260"/>
      <c r="S843" s="260"/>
      <c r="T843" s="260"/>
      <c r="U843" s="260"/>
      <c r="V843" s="260"/>
      <c r="W843" s="260"/>
      <c r="X843" s="260"/>
      <c r="Y843" s="260"/>
      <c r="Z843" s="260"/>
      <c r="AA843" s="260"/>
    </row>
    <row r="844" ht="14.25" customHeight="1">
      <c r="A844" s="260"/>
      <c r="B844" s="260"/>
      <c r="C844" s="260"/>
      <c r="D844" s="260"/>
      <c r="E844" s="260"/>
      <c r="F844" s="260"/>
      <c r="G844" s="260"/>
      <c r="H844" s="260"/>
      <c r="I844" s="260"/>
      <c r="J844" s="260"/>
      <c r="K844" s="260"/>
      <c r="L844" s="260"/>
      <c r="M844" s="260"/>
      <c r="N844" s="260"/>
      <c r="O844" s="260"/>
      <c r="P844" s="260"/>
      <c r="Q844" s="260"/>
      <c r="R844" s="260"/>
      <c r="S844" s="260"/>
      <c r="T844" s="260"/>
      <c r="U844" s="260"/>
      <c r="V844" s="260"/>
      <c r="W844" s="260"/>
      <c r="X844" s="260"/>
      <c r="Y844" s="260"/>
      <c r="Z844" s="260"/>
      <c r="AA844" s="260"/>
    </row>
    <row r="845" ht="14.25" customHeight="1">
      <c r="A845" s="260"/>
      <c r="B845" s="260"/>
      <c r="C845" s="260"/>
      <c r="D845" s="260"/>
      <c r="E845" s="260"/>
      <c r="F845" s="260"/>
      <c r="G845" s="260"/>
      <c r="H845" s="260"/>
      <c r="I845" s="260"/>
      <c r="J845" s="260"/>
      <c r="K845" s="260"/>
      <c r="L845" s="260"/>
      <c r="M845" s="260"/>
      <c r="N845" s="260"/>
      <c r="O845" s="260"/>
      <c r="P845" s="260"/>
      <c r="Q845" s="260"/>
      <c r="R845" s="260"/>
      <c r="S845" s="260"/>
      <c r="T845" s="260"/>
      <c r="U845" s="260"/>
      <c r="V845" s="260"/>
      <c r="W845" s="260"/>
      <c r="X845" s="260"/>
      <c r="Y845" s="260"/>
      <c r="Z845" s="260"/>
      <c r="AA845" s="260"/>
    </row>
    <row r="846" ht="14.25" customHeight="1">
      <c r="A846" s="260"/>
      <c r="B846" s="260"/>
      <c r="C846" s="260"/>
      <c r="D846" s="260"/>
      <c r="E846" s="260"/>
      <c r="F846" s="260"/>
      <c r="G846" s="260"/>
      <c r="H846" s="260"/>
      <c r="I846" s="260"/>
      <c r="J846" s="260"/>
      <c r="K846" s="260"/>
      <c r="L846" s="260"/>
      <c r="M846" s="260"/>
      <c r="N846" s="260"/>
      <c r="O846" s="260"/>
      <c r="P846" s="260"/>
      <c r="Q846" s="260"/>
      <c r="R846" s="260"/>
      <c r="S846" s="260"/>
      <c r="T846" s="260"/>
      <c r="U846" s="260"/>
      <c r="V846" s="260"/>
      <c r="W846" s="260"/>
      <c r="X846" s="260"/>
      <c r="Y846" s="260"/>
      <c r="Z846" s="260"/>
      <c r="AA846" s="260"/>
    </row>
    <row r="847" ht="14.25" customHeight="1">
      <c r="A847" s="260"/>
      <c r="B847" s="260"/>
      <c r="C847" s="260"/>
      <c r="D847" s="260"/>
      <c r="E847" s="260"/>
      <c r="F847" s="260"/>
      <c r="G847" s="260"/>
      <c r="H847" s="260"/>
      <c r="I847" s="260"/>
      <c r="J847" s="260"/>
      <c r="K847" s="260"/>
      <c r="L847" s="260"/>
      <c r="M847" s="260"/>
      <c r="N847" s="260"/>
      <c r="O847" s="260"/>
      <c r="P847" s="260"/>
      <c r="Q847" s="260"/>
      <c r="R847" s="260"/>
      <c r="S847" s="260"/>
      <c r="T847" s="260"/>
      <c r="U847" s="260"/>
      <c r="V847" s="260"/>
      <c r="W847" s="260"/>
      <c r="X847" s="260"/>
      <c r="Y847" s="260"/>
      <c r="Z847" s="260"/>
      <c r="AA847" s="260"/>
    </row>
    <row r="848" ht="14.25" customHeight="1">
      <c r="A848" s="260"/>
      <c r="B848" s="260"/>
      <c r="C848" s="260"/>
      <c r="D848" s="260"/>
      <c r="E848" s="260"/>
      <c r="F848" s="260"/>
      <c r="G848" s="260"/>
      <c r="H848" s="260"/>
      <c r="I848" s="260"/>
      <c r="J848" s="260"/>
      <c r="K848" s="260"/>
      <c r="L848" s="260"/>
      <c r="M848" s="260"/>
      <c r="N848" s="260"/>
      <c r="O848" s="260"/>
      <c r="P848" s="260"/>
      <c r="Q848" s="260"/>
      <c r="R848" s="260"/>
      <c r="S848" s="260"/>
      <c r="T848" s="260"/>
      <c r="U848" s="260"/>
      <c r="V848" s="260"/>
      <c r="W848" s="260"/>
      <c r="X848" s="260"/>
      <c r="Y848" s="260"/>
      <c r="Z848" s="260"/>
      <c r="AA848" s="260"/>
    </row>
    <row r="849" ht="14.25" customHeight="1">
      <c r="A849" s="260"/>
      <c r="B849" s="260"/>
      <c r="C849" s="260"/>
      <c r="D849" s="260"/>
      <c r="E849" s="260"/>
      <c r="F849" s="260"/>
      <c r="G849" s="260"/>
      <c r="H849" s="260"/>
      <c r="I849" s="260"/>
      <c r="J849" s="260"/>
      <c r="K849" s="260"/>
      <c r="L849" s="260"/>
      <c r="M849" s="260"/>
      <c r="N849" s="260"/>
      <c r="O849" s="260"/>
      <c r="P849" s="260"/>
      <c r="Q849" s="260"/>
      <c r="R849" s="260"/>
      <c r="S849" s="260"/>
      <c r="T849" s="260"/>
      <c r="U849" s="260"/>
      <c r="V849" s="260"/>
      <c r="W849" s="260"/>
      <c r="X849" s="260"/>
      <c r="Y849" s="260"/>
      <c r="Z849" s="260"/>
      <c r="AA849" s="260"/>
    </row>
    <row r="850" ht="14.25" customHeight="1">
      <c r="A850" s="260"/>
      <c r="B850" s="260"/>
      <c r="C850" s="260"/>
      <c r="D850" s="260"/>
      <c r="E850" s="260"/>
      <c r="F850" s="260"/>
      <c r="G850" s="260"/>
      <c r="H850" s="260"/>
      <c r="I850" s="260"/>
      <c r="J850" s="260"/>
      <c r="K850" s="260"/>
      <c r="L850" s="260"/>
      <c r="M850" s="260"/>
      <c r="N850" s="260"/>
      <c r="O850" s="260"/>
      <c r="P850" s="260"/>
      <c r="Q850" s="260"/>
      <c r="R850" s="260"/>
      <c r="S850" s="260"/>
      <c r="T850" s="260"/>
      <c r="U850" s="260"/>
      <c r="V850" s="260"/>
      <c r="W850" s="260"/>
      <c r="X850" s="260"/>
      <c r="Y850" s="260"/>
      <c r="Z850" s="260"/>
      <c r="AA850" s="260"/>
    </row>
    <row r="851" ht="14.25" customHeight="1">
      <c r="A851" s="260"/>
      <c r="B851" s="260"/>
      <c r="C851" s="260"/>
      <c r="D851" s="260"/>
      <c r="E851" s="260"/>
      <c r="F851" s="260"/>
      <c r="G851" s="260"/>
      <c r="H851" s="260"/>
      <c r="I851" s="260"/>
      <c r="J851" s="260"/>
      <c r="K851" s="260"/>
      <c r="L851" s="260"/>
      <c r="M851" s="260"/>
      <c r="N851" s="260"/>
      <c r="O851" s="260"/>
      <c r="P851" s="260"/>
      <c r="Q851" s="260"/>
      <c r="R851" s="260"/>
      <c r="S851" s="260"/>
      <c r="T851" s="260"/>
      <c r="U851" s="260"/>
      <c r="V851" s="260"/>
      <c r="W851" s="260"/>
      <c r="X851" s="260"/>
      <c r="Y851" s="260"/>
      <c r="Z851" s="260"/>
      <c r="AA851" s="260"/>
    </row>
    <row r="852" ht="14.25" customHeight="1">
      <c r="A852" s="260"/>
      <c r="B852" s="260"/>
      <c r="C852" s="260"/>
      <c r="D852" s="260"/>
      <c r="E852" s="260"/>
      <c r="F852" s="260"/>
      <c r="G852" s="260"/>
      <c r="H852" s="260"/>
      <c r="I852" s="260"/>
      <c r="J852" s="260"/>
      <c r="K852" s="260"/>
      <c r="L852" s="260"/>
      <c r="M852" s="260"/>
      <c r="N852" s="260"/>
      <c r="O852" s="260"/>
      <c r="P852" s="260"/>
      <c r="Q852" s="260"/>
      <c r="R852" s="260"/>
      <c r="S852" s="260"/>
      <c r="T852" s="260"/>
      <c r="U852" s="260"/>
      <c r="V852" s="260"/>
      <c r="W852" s="260"/>
      <c r="X852" s="260"/>
      <c r="Y852" s="260"/>
      <c r="Z852" s="260"/>
      <c r="AA852" s="260"/>
    </row>
    <row r="853" ht="14.25" customHeight="1">
      <c r="A853" s="260"/>
      <c r="B853" s="260"/>
      <c r="C853" s="260"/>
      <c r="D853" s="260"/>
      <c r="E853" s="260"/>
      <c r="F853" s="260"/>
      <c r="G853" s="260"/>
      <c r="H853" s="260"/>
      <c r="I853" s="260"/>
      <c r="J853" s="260"/>
      <c r="K853" s="260"/>
      <c r="L853" s="260"/>
      <c r="M853" s="260"/>
      <c r="N853" s="260"/>
      <c r="O853" s="260"/>
      <c r="P853" s="260"/>
      <c r="Q853" s="260"/>
      <c r="R853" s="260"/>
      <c r="S853" s="260"/>
      <c r="T853" s="260"/>
      <c r="U853" s="260"/>
      <c r="V853" s="260"/>
      <c r="W853" s="260"/>
      <c r="X853" s="260"/>
      <c r="Y853" s="260"/>
      <c r="Z853" s="260"/>
      <c r="AA853" s="260"/>
    </row>
    <row r="854" ht="14.25" customHeight="1">
      <c r="A854" s="260"/>
      <c r="B854" s="260"/>
      <c r="C854" s="260"/>
      <c r="D854" s="260"/>
      <c r="E854" s="260"/>
      <c r="F854" s="260"/>
      <c r="G854" s="260"/>
      <c r="H854" s="260"/>
      <c r="I854" s="260"/>
      <c r="J854" s="260"/>
      <c r="K854" s="260"/>
      <c r="L854" s="260"/>
      <c r="M854" s="260"/>
      <c r="N854" s="260"/>
      <c r="O854" s="260"/>
      <c r="P854" s="260"/>
      <c r="Q854" s="260"/>
      <c r="R854" s="260"/>
      <c r="S854" s="260"/>
      <c r="T854" s="260"/>
      <c r="U854" s="260"/>
      <c r="V854" s="260"/>
      <c r="W854" s="260"/>
      <c r="X854" s="260"/>
      <c r="Y854" s="260"/>
      <c r="Z854" s="260"/>
      <c r="AA854" s="260"/>
    </row>
    <row r="855" ht="14.25" customHeight="1">
      <c r="A855" s="260"/>
      <c r="B855" s="260"/>
      <c r="C855" s="260"/>
      <c r="D855" s="260"/>
      <c r="E855" s="260"/>
      <c r="F855" s="260"/>
      <c r="G855" s="260"/>
      <c r="H855" s="260"/>
      <c r="I855" s="260"/>
      <c r="J855" s="260"/>
      <c r="K855" s="260"/>
      <c r="L855" s="260"/>
      <c r="M855" s="260"/>
      <c r="N855" s="260"/>
      <c r="O855" s="260"/>
      <c r="P855" s="260"/>
      <c r="Q855" s="260"/>
      <c r="R855" s="260"/>
      <c r="S855" s="260"/>
      <c r="T855" s="260"/>
      <c r="U855" s="260"/>
      <c r="V855" s="260"/>
      <c r="W855" s="260"/>
      <c r="X855" s="260"/>
      <c r="Y855" s="260"/>
      <c r="Z855" s="260"/>
      <c r="AA855" s="260"/>
    </row>
    <row r="856" ht="14.25" customHeight="1">
      <c r="A856" s="260"/>
      <c r="B856" s="260"/>
      <c r="C856" s="260"/>
      <c r="D856" s="260"/>
      <c r="E856" s="260"/>
      <c r="F856" s="260"/>
      <c r="G856" s="260"/>
      <c r="H856" s="260"/>
      <c r="I856" s="260"/>
      <c r="J856" s="260"/>
      <c r="K856" s="260"/>
      <c r="L856" s="260"/>
      <c r="M856" s="260"/>
      <c r="N856" s="260"/>
      <c r="O856" s="260"/>
      <c r="P856" s="260"/>
      <c r="Q856" s="260"/>
      <c r="R856" s="260"/>
      <c r="S856" s="260"/>
      <c r="T856" s="260"/>
      <c r="U856" s="260"/>
      <c r="V856" s="260"/>
      <c r="W856" s="260"/>
      <c r="X856" s="260"/>
      <c r="Y856" s="260"/>
      <c r="Z856" s="260"/>
      <c r="AA856" s="260"/>
    </row>
    <row r="857" ht="14.25" customHeight="1">
      <c r="A857" s="260"/>
      <c r="B857" s="260"/>
      <c r="C857" s="260"/>
      <c r="D857" s="260"/>
      <c r="E857" s="260"/>
      <c r="F857" s="260"/>
      <c r="G857" s="260"/>
      <c r="H857" s="260"/>
      <c r="I857" s="260"/>
      <c r="J857" s="260"/>
      <c r="K857" s="260"/>
      <c r="L857" s="260"/>
      <c r="M857" s="260"/>
      <c r="N857" s="260"/>
      <c r="O857" s="260"/>
      <c r="P857" s="260"/>
      <c r="Q857" s="260"/>
      <c r="R857" s="260"/>
      <c r="S857" s="260"/>
      <c r="T857" s="260"/>
      <c r="U857" s="260"/>
      <c r="V857" s="260"/>
      <c r="W857" s="260"/>
      <c r="X857" s="260"/>
      <c r="Y857" s="260"/>
      <c r="Z857" s="260"/>
      <c r="AA857" s="260"/>
    </row>
    <row r="858" ht="14.25" customHeight="1">
      <c r="A858" s="260"/>
      <c r="B858" s="260"/>
      <c r="C858" s="260"/>
      <c r="D858" s="260"/>
      <c r="E858" s="260"/>
      <c r="F858" s="260"/>
      <c r="G858" s="260"/>
      <c r="H858" s="260"/>
      <c r="I858" s="260"/>
      <c r="J858" s="260"/>
      <c r="K858" s="260"/>
      <c r="L858" s="260"/>
      <c r="M858" s="260"/>
      <c r="N858" s="260"/>
      <c r="O858" s="260"/>
      <c r="P858" s="260"/>
      <c r="Q858" s="260"/>
      <c r="R858" s="260"/>
      <c r="S858" s="260"/>
      <c r="T858" s="260"/>
      <c r="U858" s="260"/>
      <c r="V858" s="260"/>
      <c r="W858" s="260"/>
      <c r="X858" s="260"/>
      <c r="Y858" s="260"/>
      <c r="Z858" s="260"/>
      <c r="AA858" s="260"/>
    </row>
    <row r="859" ht="14.25" customHeight="1">
      <c r="A859" s="260"/>
      <c r="B859" s="260"/>
      <c r="C859" s="260"/>
      <c r="D859" s="260"/>
      <c r="E859" s="260"/>
      <c r="F859" s="260"/>
      <c r="G859" s="260"/>
      <c r="H859" s="260"/>
      <c r="I859" s="260"/>
      <c r="J859" s="260"/>
      <c r="K859" s="260"/>
      <c r="L859" s="260"/>
      <c r="M859" s="260"/>
      <c r="N859" s="260"/>
      <c r="O859" s="260"/>
      <c r="P859" s="260"/>
      <c r="Q859" s="260"/>
      <c r="R859" s="260"/>
      <c r="S859" s="260"/>
      <c r="T859" s="260"/>
      <c r="U859" s="260"/>
      <c r="V859" s="260"/>
      <c r="W859" s="260"/>
      <c r="X859" s="260"/>
      <c r="Y859" s="260"/>
      <c r="Z859" s="260"/>
      <c r="AA859" s="260"/>
    </row>
    <row r="860" ht="14.25" customHeight="1">
      <c r="A860" s="260"/>
      <c r="B860" s="260"/>
      <c r="C860" s="260"/>
      <c r="D860" s="260"/>
      <c r="E860" s="260"/>
      <c r="F860" s="260"/>
      <c r="G860" s="260"/>
      <c r="H860" s="260"/>
      <c r="I860" s="260"/>
      <c r="J860" s="260"/>
      <c r="K860" s="260"/>
      <c r="L860" s="260"/>
      <c r="M860" s="260"/>
      <c r="N860" s="260"/>
      <c r="O860" s="260"/>
      <c r="P860" s="260"/>
      <c r="Q860" s="260"/>
      <c r="R860" s="260"/>
      <c r="S860" s="260"/>
      <c r="T860" s="260"/>
      <c r="U860" s="260"/>
      <c r="V860" s="260"/>
      <c r="W860" s="260"/>
      <c r="X860" s="260"/>
      <c r="Y860" s="260"/>
      <c r="Z860" s="260"/>
      <c r="AA860" s="260"/>
    </row>
    <row r="861" ht="14.25" customHeight="1">
      <c r="A861" s="260"/>
      <c r="B861" s="260"/>
      <c r="C861" s="260"/>
      <c r="D861" s="260"/>
      <c r="E861" s="260"/>
      <c r="F861" s="260"/>
      <c r="G861" s="260"/>
      <c r="H861" s="260"/>
      <c r="I861" s="260"/>
      <c r="J861" s="260"/>
      <c r="K861" s="260"/>
      <c r="L861" s="260"/>
      <c r="M861" s="260"/>
      <c r="N861" s="260"/>
      <c r="O861" s="260"/>
      <c r="P861" s="260"/>
      <c r="Q861" s="260"/>
      <c r="R861" s="260"/>
      <c r="S861" s="260"/>
      <c r="T861" s="260"/>
      <c r="U861" s="260"/>
      <c r="V861" s="260"/>
      <c r="W861" s="260"/>
      <c r="X861" s="260"/>
      <c r="Y861" s="260"/>
      <c r="Z861" s="260"/>
      <c r="AA861" s="260"/>
    </row>
    <row r="862" ht="14.25" customHeight="1">
      <c r="A862" s="260"/>
      <c r="B862" s="260"/>
      <c r="C862" s="260"/>
      <c r="D862" s="260"/>
      <c r="E862" s="260"/>
      <c r="F862" s="260"/>
      <c r="G862" s="260"/>
      <c r="H862" s="260"/>
      <c r="I862" s="260"/>
      <c r="J862" s="260"/>
      <c r="K862" s="260"/>
      <c r="L862" s="260"/>
      <c r="M862" s="260"/>
      <c r="N862" s="260"/>
      <c r="O862" s="260"/>
      <c r="P862" s="260"/>
      <c r="Q862" s="260"/>
      <c r="R862" s="260"/>
      <c r="S862" s="260"/>
      <c r="T862" s="260"/>
      <c r="U862" s="260"/>
      <c r="V862" s="260"/>
      <c r="W862" s="260"/>
      <c r="X862" s="260"/>
      <c r="Y862" s="260"/>
      <c r="Z862" s="260"/>
      <c r="AA862" s="260"/>
    </row>
    <row r="863" ht="14.25" customHeight="1">
      <c r="A863" s="260"/>
      <c r="B863" s="260"/>
      <c r="C863" s="260"/>
      <c r="D863" s="260"/>
      <c r="E863" s="260"/>
      <c r="F863" s="260"/>
      <c r="G863" s="260"/>
      <c r="H863" s="260"/>
      <c r="I863" s="260"/>
      <c r="J863" s="260"/>
      <c r="K863" s="260"/>
      <c r="L863" s="260"/>
      <c r="M863" s="260"/>
      <c r="N863" s="260"/>
      <c r="O863" s="260"/>
      <c r="P863" s="260"/>
      <c r="Q863" s="260"/>
      <c r="R863" s="260"/>
      <c r="S863" s="260"/>
      <c r="T863" s="260"/>
      <c r="U863" s="260"/>
      <c r="V863" s="260"/>
      <c r="W863" s="260"/>
      <c r="X863" s="260"/>
      <c r="Y863" s="260"/>
      <c r="Z863" s="260"/>
      <c r="AA863" s="260"/>
    </row>
    <row r="864" ht="14.25" customHeight="1">
      <c r="A864" s="260"/>
      <c r="B864" s="260"/>
      <c r="C864" s="260"/>
      <c r="D864" s="260"/>
      <c r="E864" s="260"/>
      <c r="F864" s="260"/>
      <c r="G864" s="260"/>
      <c r="H864" s="260"/>
      <c r="I864" s="260"/>
      <c r="J864" s="260"/>
      <c r="K864" s="260"/>
      <c r="L864" s="260"/>
      <c r="M864" s="260"/>
      <c r="N864" s="260"/>
      <c r="O864" s="260"/>
      <c r="P864" s="260"/>
      <c r="Q864" s="260"/>
      <c r="R864" s="260"/>
      <c r="S864" s="260"/>
      <c r="T864" s="260"/>
      <c r="U864" s="260"/>
      <c r="V864" s="260"/>
      <c r="W864" s="260"/>
      <c r="X864" s="260"/>
      <c r="Y864" s="260"/>
      <c r="Z864" s="260"/>
      <c r="AA864" s="260"/>
    </row>
    <row r="865" ht="14.25" customHeight="1">
      <c r="A865" s="260"/>
      <c r="B865" s="260"/>
      <c r="C865" s="260"/>
      <c r="D865" s="260"/>
      <c r="E865" s="260"/>
      <c r="F865" s="260"/>
      <c r="G865" s="260"/>
      <c r="H865" s="260"/>
      <c r="I865" s="260"/>
      <c r="J865" s="260"/>
      <c r="K865" s="260"/>
      <c r="L865" s="260"/>
      <c r="M865" s="260"/>
      <c r="N865" s="260"/>
      <c r="O865" s="260"/>
      <c r="P865" s="260"/>
      <c r="Q865" s="260"/>
      <c r="R865" s="260"/>
      <c r="S865" s="260"/>
      <c r="T865" s="260"/>
      <c r="U865" s="260"/>
      <c r="V865" s="260"/>
      <c r="W865" s="260"/>
      <c r="X865" s="260"/>
      <c r="Y865" s="260"/>
      <c r="Z865" s="260"/>
      <c r="AA865" s="260"/>
    </row>
    <row r="866" ht="14.25" customHeight="1">
      <c r="A866" s="260"/>
      <c r="B866" s="260"/>
      <c r="C866" s="260"/>
      <c r="D866" s="260"/>
      <c r="E866" s="260"/>
      <c r="F866" s="260"/>
      <c r="G866" s="260"/>
      <c r="H866" s="260"/>
      <c r="I866" s="260"/>
      <c r="J866" s="260"/>
      <c r="K866" s="260"/>
      <c r="L866" s="260"/>
      <c r="M866" s="260"/>
      <c r="N866" s="260"/>
      <c r="O866" s="260"/>
      <c r="P866" s="260"/>
      <c r="Q866" s="260"/>
      <c r="R866" s="260"/>
      <c r="S866" s="260"/>
      <c r="T866" s="260"/>
      <c r="U866" s="260"/>
      <c r="V866" s="260"/>
      <c r="W866" s="260"/>
      <c r="X866" s="260"/>
      <c r="Y866" s="260"/>
      <c r="Z866" s="260"/>
      <c r="AA866" s="260"/>
    </row>
    <row r="867" ht="14.25" customHeight="1">
      <c r="A867" s="260"/>
      <c r="B867" s="260"/>
      <c r="C867" s="260"/>
      <c r="D867" s="260"/>
      <c r="E867" s="260"/>
      <c r="F867" s="260"/>
      <c r="G867" s="260"/>
      <c r="H867" s="260"/>
      <c r="I867" s="260"/>
      <c r="J867" s="260"/>
      <c r="K867" s="260"/>
      <c r="L867" s="260"/>
      <c r="M867" s="260"/>
      <c r="N867" s="260"/>
      <c r="O867" s="260"/>
      <c r="P867" s="260"/>
      <c r="Q867" s="260"/>
      <c r="R867" s="260"/>
      <c r="S867" s="260"/>
      <c r="T867" s="260"/>
      <c r="U867" s="260"/>
      <c r="V867" s="260"/>
      <c r="W867" s="260"/>
      <c r="X867" s="260"/>
      <c r="Y867" s="260"/>
      <c r="Z867" s="260"/>
      <c r="AA867" s="260"/>
    </row>
    <row r="868" ht="14.25" customHeight="1">
      <c r="A868" s="260"/>
      <c r="B868" s="260"/>
      <c r="C868" s="260"/>
      <c r="D868" s="260"/>
      <c r="E868" s="260"/>
      <c r="F868" s="260"/>
      <c r="G868" s="260"/>
      <c r="H868" s="260"/>
      <c r="I868" s="260"/>
      <c r="J868" s="260"/>
      <c r="K868" s="260"/>
      <c r="L868" s="260"/>
      <c r="M868" s="260"/>
      <c r="N868" s="260"/>
      <c r="O868" s="260"/>
      <c r="P868" s="260"/>
      <c r="Q868" s="260"/>
      <c r="R868" s="260"/>
      <c r="S868" s="260"/>
      <c r="T868" s="260"/>
      <c r="U868" s="260"/>
      <c r="V868" s="260"/>
      <c r="W868" s="260"/>
      <c r="X868" s="260"/>
      <c r="Y868" s="260"/>
      <c r="Z868" s="260"/>
      <c r="AA868" s="260"/>
    </row>
    <row r="869" ht="14.25" customHeight="1">
      <c r="A869" s="260"/>
      <c r="B869" s="260"/>
      <c r="C869" s="260"/>
      <c r="D869" s="260"/>
      <c r="E869" s="260"/>
      <c r="F869" s="260"/>
      <c r="G869" s="260"/>
      <c r="H869" s="260"/>
      <c r="I869" s="260"/>
      <c r="J869" s="260"/>
      <c r="K869" s="260"/>
      <c r="L869" s="260"/>
      <c r="M869" s="260"/>
      <c r="N869" s="260"/>
      <c r="O869" s="260"/>
      <c r="P869" s="260"/>
      <c r="Q869" s="260"/>
      <c r="R869" s="260"/>
      <c r="S869" s="260"/>
      <c r="T869" s="260"/>
      <c r="U869" s="260"/>
      <c r="V869" s="260"/>
      <c r="W869" s="260"/>
      <c r="X869" s="260"/>
      <c r="Y869" s="260"/>
      <c r="Z869" s="260"/>
      <c r="AA869" s="260"/>
    </row>
    <row r="870" ht="14.25" customHeight="1">
      <c r="A870" s="260"/>
      <c r="B870" s="260"/>
      <c r="C870" s="260"/>
      <c r="D870" s="260"/>
      <c r="E870" s="260"/>
      <c r="F870" s="260"/>
      <c r="G870" s="260"/>
      <c r="H870" s="260"/>
      <c r="I870" s="260"/>
      <c r="J870" s="260"/>
      <c r="K870" s="260"/>
      <c r="L870" s="260"/>
      <c r="M870" s="260"/>
      <c r="N870" s="260"/>
      <c r="O870" s="260"/>
      <c r="P870" s="260"/>
      <c r="Q870" s="260"/>
      <c r="R870" s="260"/>
      <c r="S870" s="260"/>
      <c r="T870" s="260"/>
      <c r="U870" s="260"/>
      <c r="V870" s="260"/>
      <c r="W870" s="260"/>
      <c r="X870" s="260"/>
      <c r="Y870" s="260"/>
      <c r="Z870" s="260"/>
      <c r="AA870" s="260"/>
    </row>
    <row r="871" ht="14.25" customHeight="1">
      <c r="A871" s="260"/>
      <c r="B871" s="260"/>
      <c r="C871" s="260"/>
      <c r="D871" s="260"/>
      <c r="E871" s="260"/>
      <c r="F871" s="260"/>
      <c r="G871" s="260"/>
      <c r="H871" s="260"/>
      <c r="I871" s="260"/>
      <c r="J871" s="260"/>
      <c r="K871" s="260"/>
      <c r="L871" s="260"/>
      <c r="M871" s="260"/>
      <c r="N871" s="260"/>
      <c r="O871" s="260"/>
      <c r="P871" s="260"/>
      <c r="Q871" s="260"/>
      <c r="R871" s="260"/>
      <c r="S871" s="260"/>
      <c r="T871" s="260"/>
      <c r="U871" s="260"/>
      <c r="V871" s="260"/>
      <c r="W871" s="260"/>
      <c r="X871" s="260"/>
      <c r="Y871" s="260"/>
      <c r="Z871" s="260"/>
      <c r="AA871" s="260"/>
    </row>
    <row r="872" ht="14.25" customHeight="1">
      <c r="A872" s="260"/>
      <c r="B872" s="260"/>
      <c r="C872" s="260"/>
      <c r="D872" s="260"/>
      <c r="E872" s="260"/>
      <c r="F872" s="260"/>
      <c r="G872" s="260"/>
      <c r="H872" s="260"/>
      <c r="I872" s="260"/>
      <c r="J872" s="260"/>
      <c r="K872" s="260"/>
      <c r="L872" s="260"/>
      <c r="M872" s="260"/>
      <c r="N872" s="260"/>
      <c r="O872" s="260"/>
      <c r="P872" s="260"/>
      <c r="Q872" s="260"/>
      <c r="R872" s="260"/>
      <c r="S872" s="260"/>
      <c r="T872" s="260"/>
      <c r="U872" s="260"/>
      <c r="V872" s="260"/>
      <c r="W872" s="260"/>
      <c r="X872" s="260"/>
      <c r="Y872" s="260"/>
      <c r="Z872" s="260"/>
      <c r="AA872" s="260"/>
    </row>
    <row r="873" ht="14.25" customHeight="1">
      <c r="A873" s="260"/>
      <c r="B873" s="260"/>
      <c r="C873" s="260"/>
      <c r="D873" s="260"/>
      <c r="E873" s="260"/>
      <c r="F873" s="260"/>
      <c r="G873" s="260"/>
      <c r="H873" s="260"/>
      <c r="I873" s="260"/>
      <c r="J873" s="260"/>
      <c r="K873" s="260"/>
      <c r="L873" s="260"/>
      <c r="M873" s="260"/>
      <c r="N873" s="260"/>
      <c r="O873" s="260"/>
      <c r="P873" s="260"/>
      <c r="Q873" s="260"/>
      <c r="R873" s="260"/>
      <c r="S873" s="260"/>
      <c r="T873" s="260"/>
      <c r="U873" s="260"/>
      <c r="V873" s="260"/>
      <c r="W873" s="260"/>
      <c r="X873" s="260"/>
      <c r="Y873" s="260"/>
      <c r="Z873" s="260"/>
      <c r="AA873" s="260"/>
    </row>
    <row r="874" ht="14.25" customHeight="1">
      <c r="A874" s="260"/>
      <c r="B874" s="260"/>
      <c r="C874" s="260"/>
      <c r="D874" s="260"/>
      <c r="E874" s="260"/>
      <c r="F874" s="260"/>
      <c r="G874" s="260"/>
      <c r="H874" s="260"/>
      <c r="I874" s="260"/>
      <c r="J874" s="260"/>
      <c r="K874" s="260"/>
      <c r="L874" s="260"/>
      <c r="M874" s="260"/>
      <c r="N874" s="260"/>
      <c r="O874" s="260"/>
      <c r="P874" s="260"/>
      <c r="Q874" s="260"/>
      <c r="R874" s="260"/>
      <c r="S874" s="260"/>
      <c r="T874" s="260"/>
      <c r="U874" s="260"/>
      <c r="V874" s="260"/>
      <c r="W874" s="260"/>
      <c r="X874" s="260"/>
      <c r="Y874" s="260"/>
      <c r="Z874" s="260"/>
      <c r="AA874" s="260"/>
    </row>
    <row r="875" ht="14.25" customHeight="1">
      <c r="A875" s="260"/>
      <c r="B875" s="260"/>
      <c r="C875" s="260"/>
      <c r="D875" s="260"/>
      <c r="E875" s="260"/>
      <c r="F875" s="260"/>
      <c r="G875" s="260"/>
      <c r="H875" s="260"/>
      <c r="I875" s="260"/>
      <c r="J875" s="260"/>
      <c r="K875" s="260"/>
      <c r="L875" s="260"/>
      <c r="M875" s="260"/>
      <c r="N875" s="260"/>
      <c r="O875" s="260"/>
      <c r="P875" s="260"/>
      <c r="Q875" s="260"/>
      <c r="R875" s="260"/>
      <c r="S875" s="260"/>
      <c r="T875" s="260"/>
      <c r="U875" s="260"/>
      <c r="V875" s="260"/>
      <c r="W875" s="260"/>
      <c r="X875" s="260"/>
      <c r="Y875" s="260"/>
      <c r="Z875" s="260"/>
      <c r="AA875" s="260"/>
    </row>
    <row r="876" ht="14.25" customHeight="1">
      <c r="A876" s="260"/>
      <c r="B876" s="260"/>
      <c r="C876" s="260"/>
      <c r="D876" s="260"/>
      <c r="E876" s="260"/>
      <c r="F876" s="260"/>
      <c r="G876" s="260"/>
      <c r="H876" s="260"/>
      <c r="I876" s="260"/>
      <c r="J876" s="260"/>
      <c r="K876" s="260"/>
      <c r="L876" s="260"/>
      <c r="M876" s="260"/>
      <c r="N876" s="260"/>
      <c r="O876" s="260"/>
      <c r="P876" s="260"/>
      <c r="Q876" s="260"/>
      <c r="R876" s="260"/>
      <c r="S876" s="260"/>
      <c r="T876" s="260"/>
      <c r="U876" s="260"/>
      <c r="V876" s="260"/>
      <c r="W876" s="260"/>
      <c r="X876" s="260"/>
      <c r="Y876" s="260"/>
      <c r="Z876" s="260"/>
      <c r="AA876" s="260"/>
    </row>
    <row r="877" ht="14.25" customHeight="1">
      <c r="A877" s="260"/>
      <c r="B877" s="260"/>
      <c r="C877" s="260"/>
      <c r="D877" s="260"/>
      <c r="E877" s="260"/>
      <c r="F877" s="260"/>
      <c r="G877" s="260"/>
      <c r="H877" s="260"/>
      <c r="I877" s="260"/>
      <c r="J877" s="260"/>
      <c r="K877" s="260"/>
      <c r="L877" s="260"/>
      <c r="M877" s="260"/>
      <c r="N877" s="260"/>
      <c r="O877" s="260"/>
      <c r="P877" s="260"/>
      <c r="Q877" s="260"/>
      <c r="R877" s="260"/>
      <c r="S877" s="260"/>
      <c r="T877" s="260"/>
      <c r="U877" s="260"/>
      <c r="V877" s="260"/>
      <c r="W877" s="260"/>
      <c r="X877" s="260"/>
      <c r="Y877" s="260"/>
      <c r="Z877" s="260"/>
      <c r="AA877" s="260"/>
    </row>
    <row r="878" ht="14.25" customHeight="1">
      <c r="A878" s="260"/>
      <c r="B878" s="260"/>
      <c r="C878" s="260"/>
      <c r="D878" s="260"/>
      <c r="E878" s="260"/>
      <c r="F878" s="260"/>
      <c r="G878" s="260"/>
      <c r="H878" s="260"/>
      <c r="I878" s="260"/>
      <c r="J878" s="260"/>
      <c r="K878" s="260"/>
      <c r="L878" s="260"/>
      <c r="M878" s="260"/>
      <c r="N878" s="260"/>
      <c r="O878" s="260"/>
      <c r="P878" s="260"/>
      <c r="Q878" s="260"/>
      <c r="R878" s="260"/>
      <c r="S878" s="260"/>
      <c r="T878" s="260"/>
      <c r="U878" s="260"/>
      <c r="V878" s="260"/>
      <c r="W878" s="260"/>
      <c r="X878" s="260"/>
      <c r="Y878" s="260"/>
      <c r="Z878" s="260"/>
      <c r="AA878" s="260"/>
    </row>
    <row r="879" ht="14.25" customHeight="1">
      <c r="A879" s="260"/>
      <c r="B879" s="260"/>
      <c r="C879" s="260"/>
      <c r="D879" s="260"/>
      <c r="E879" s="260"/>
      <c r="F879" s="260"/>
      <c r="G879" s="260"/>
      <c r="H879" s="260"/>
      <c r="I879" s="260"/>
      <c r="J879" s="260"/>
      <c r="K879" s="260"/>
      <c r="L879" s="260"/>
      <c r="M879" s="260"/>
      <c r="N879" s="260"/>
      <c r="O879" s="260"/>
      <c r="P879" s="260"/>
      <c r="Q879" s="260"/>
      <c r="R879" s="260"/>
      <c r="S879" s="260"/>
      <c r="T879" s="260"/>
      <c r="U879" s="260"/>
      <c r="V879" s="260"/>
      <c r="W879" s="260"/>
      <c r="X879" s="260"/>
      <c r="Y879" s="260"/>
      <c r="Z879" s="260"/>
      <c r="AA879" s="260"/>
    </row>
    <row r="880" ht="14.25" customHeight="1">
      <c r="A880" s="260"/>
      <c r="B880" s="260"/>
      <c r="C880" s="260"/>
      <c r="D880" s="260"/>
      <c r="E880" s="260"/>
      <c r="F880" s="260"/>
      <c r="G880" s="260"/>
      <c r="H880" s="260"/>
      <c r="I880" s="260"/>
      <c r="J880" s="260"/>
      <c r="K880" s="260"/>
      <c r="L880" s="260"/>
      <c r="M880" s="260"/>
      <c r="N880" s="260"/>
      <c r="O880" s="260"/>
      <c r="P880" s="260"/>
      <c r="Q880" s="260"/>
      <c r="R880" s="260"/>
      <c r="S880" s="260"/>
      <c r="T880" s="260"/>
      <c r="U880" s="260"/>
      <c r="V880" s="260"/>
      <c r="W880" s="260"/>
      <c r="X880" s="260"/>
      <c r="Y880" s="260"/>
      <c r="Z880" s="260"/>
      <c r="AA880" s="260"/>
    </row>
    <row r="881" ht="14.25" customHeight="1">
      <c r="A881" s="260"/>
      <c r="B881" s="260"/>
      <c r="C881" s="260"/>
      <c r="D881" s="260"/>
      <c r="E881" s="260"/>
      <c r="F881" s="260"/>
      <c r="G881" s="260"/>
      <c r="H881" s="260"/>
      <c r="I881" s="260"/>
      <c r="J881" s="260"/>
      <c r="K881" s="260"/>
      <c r="L881" s="260"/>
      <c r="M881" s="260"/>
      <c r="N881" s="260"/>
      <c r="O881" s="260"/>
      <c r="P881" s="260"/>
      <c r="Q881" s="260"/>
      <c r="R881" s="260"/>
      <c r="S881" s="260"/>
      <c r="T881" s="260"/>
      <c r="U881" s="260"/>
      <c r="V881" s="260"/>
      <c r="W881" s="260"/>
      <c r="X881" s="260"/>
      <c r="Y881" s="260"/>
      <c r="Z881" s="260"/>
      <c r="AA881" s="260"/>
    </row>
    <row r="882" ht="14.25" customHeight="1">
      <c r="A882" s="260"/>
      <c r="B882" s="260"/>
      <c r="C882" s="260"/>
      <c r="D882" s="260"/>
      <c r="E882" s="260"/>
      <c r="F882" s="260"/>
      <c r="G882" s="260"/>
      <c r="H882" s="260"/>
      <c r="I882" s="260"/>
      <c r="J882" s="260"/>
      <c r="K882" s="260"/>
      <c r="L882" s="260"/>
      <c r="M882" s="260"/>
      <c r="N882" s="260"/>
      <c r="O882" s="260"/>
      <c r="P882" s="260"/>
      <c r="Q882" s="260"/>
      <c r="R882" s="260"/>
      <c r="S882" s="260"/>
      <c r="T882" s="260"/>
      <c r="U882" s="260"/>
      <c r="V882" s="260"/>
      <c r="W882" s="260"/>
      <c r="X882" s="260"/>
      <c r="Y882" s="260"/>
      <c r="Z882" s="260"/>
      <c r="AA882" s="260"/>
    </row>
    <row r="883" ht="14.25" customHeight="1">
      <c r="A883" s="260"/>
      <c r="B883" s="260"/>
      <c r="C883" s="260"/>
      <c r="D883" s="260"/>
      <c r="E883" s="260"/>
      <c r="F883" s="260"/>
      <c r="G883" s="260"/>
      <c r="H883" s="260"/>
      <c r="I883" s="260"/>
      <c r="J883" s="260"/>
      <c r="K883" s="260"/>
      <c r="L883" s="260"/>
      <c r="M883" s="260"/>
      <c r="N883" s="260"/>
      <c r="O883" s="260"/>
      <c r="P883" s="260"/>
      <c r="Q883" s="260"/>
      <c r="R883" s="260"/>
      <c r="S883" s="260"/>
      <c r="T883" s="260"/>
      <c r="U883" s="260"/>
      <c r="V883" s="260"/>
      <c r="W883" s="260"/>
      <c r="X883" s="260"/>
      <c r="Y883" s="260"/>
      <c r="Z883" s="260"/>
      <c r="AA883" s="260"/>
    </row>
    <row r="884" ht="14.25" customHeight="1">
      <c r="A884" s="260"/>
      <c r="B884" s="260"/>
      <c r="C884" s="260"/>
      <c r="D884" s="260"/>
      <c r="E884" s="260"/>
      <c r="F884" s="260"/>
      <c r="G884" s="260"/>
      <c r="H884" s="260"/>
      <c r="I884" s="260"/>
      <c r="J884" s="260"/>
      <c r="K884" s="260"/>
      <c r="L884" s="260"/>
      <c r="M884" s="260"/>
      <c r="N884" s="260"/>
      <c r="O884" s="260"/>
      <c r="P884" s="260"/>
      <c r="Q884" s="260"/>
      <c r="R884" s="260"/>
      <c r="S884" s="260"/>
      <c r="T884" s="260"/>
      <c r="U884" s="260"/>
      <c r="V884" s="260"/>
      <c r="W884" s="260"/>
      <c r="X884" s="260"/>
      <c r="Y884" s="260"/>
      <c r="Z884" s="260"/>
      <c r="AA884" s="260"/>
    </row>
    <row r="885" ht="14.25" customHeight="1">
      <c r="A885" s="260"/>
      <c r="B885" s="260"/>
      <c r="C885" s="260"/>
      <c r="D885" s="260"/>
      <c r="E885" s="260"/>
      <c r="F885" s="260"/>
      <c r="G885" s="260"/>
      <c r="H885" s="260"/>
      <c r="I885" s="260"/>
      <c r="J885" s="260"/>
      <c r="K885" s="260"/>
      <c r="L885" s="260"/>
      <c r="M885" s="260"/>
      <c r="N885" s="260"/>
      <c r="O885" s="260"/>
      <c r="P885" s="260"/>
      <c r="Q885" s="260"/>
      <c r="R885" s="260"/>
      <c r="S885" s="260"/>
      <c r="T885" s="260"/>
      <c r="U885" s="260"/>
      <c r="V885" s="260"/>
      <c r="W885" s="260"/>
      <c r="X885" s="260"/>
      <c r="Y885" s="260"/>
      <c r="Z885" s="260"/>
      <c r="AA885" s="260"/>
    </row>
    <row r="886" ht="14.25" customHeight="1">
      <c r="A886" s="260"/>
      <c r="B886" s="260"/>
      <c r="C886" s="260"/>
      <c r="D886" s="260"/>
      <c r="E886" s="260"/>
      <c r="F886" s="260"/>
      <c r="G886" s="260"/>
      <c r="H886" s="260"/>
      <c r="I886" s="260"/>
      <c r="J886" s="260"/>
      <c r="K886" s="260"/>
      <c r="L886" s="260"/>
      <c r="M886" s="260"/>
      <c r="N886" s="260"/>
      <c r="O886" s="260"/>
      <c r="P886" s="260"/>
      <c r="Q886" s="260"/>
      <c r="R886" s="260"/>
      <c r="S886" s="260"/>
      <c r="T886" s="260"/>
      <c r="U886" s="260"/>
      <c r="V886" s="260"/>
      <c r="W886" s="260"/>
      <c r="X886" s="260"/>
      <c r="Y886" s="260"/>
      <c r="Z886" s="260"/>
      <c r="AA886" s="260"/>
    </row>
    <row r="887" ht="14.25" customHeight="1">
      <c r="A887" s="260"/>
      <c r="B887" s="260"/>
      <c r="C887" s="260"/>
      <c r="D887" s="260"/>
      <c r="E887" s="260"/>
      <c r="F887" s="260"/>
      <c r="G887" s="260"/>
      <c r="H887" s="260"/>
      <c r="I887" s="260"/>
      <c r="J887" s="260"/>
      <c r="K887" s="260"/>
      <c r="L887" s="260"/>
      <c r="M887" s="260"/>
      <c r="N887" s="260"/>
      <c r="O887" s="260"/>
      <c r="P887" s="260"/>
      <c r="Q887" s="260"/>
      <c r="R887" s="260"/>
      <c r="S887" s="260"/>
      <c r="T887" s="260"/>
      <c r="U887" s="260"/>
      <c r="V887" s="260"/>
      <c r="W887" s="260"/>
      <c r="X887" s="260"/>
      <c r="Y887" s="260"/>
      <c r="Z887" s="260"/>
      <c r="AA887" s="260"/>
    </row>
    <row r="888" ht="14.25" customHeight="1">
      <c r="A888" s="260"/>
      <c r="B888" s="260"/>
      <c r="C888" s="260"/>
      <c r="D888" s="260"/>
      <c r="E888" s="260"/>
      <c r="F888" s="260"/>
      <c r="G888" s="260"/>
      <c r="H888" s="260"/>
      <c r="I888" s="260"/>
      <c r="J888" s="260"/>
      <c r="K888" s="260"/>
      <c r="L888" s="260"/>
      <c r="M888" s="260"/>
      <c r="N888" s="260"/>
      <c r="O888" s="260"/>
      <c r="P888" s="260"/>
      <c r="Q888" s="260"/>
      <c r="R888" s="260"/>
      <c r="S888" s="260"/>
      <c r="T888" s="260"/>
      <c r="U888" s="260"/>
      <c r="V888" s="260"/>
      <c r="W888" s="260"/>
      <c r="X888" s="260"/>
      <c r="Y888" s="260"/>
      <c r="Z888" s="260"/>
      <c r="AA888" s="260"/>
    </row>
    <row r="889" ht="14.25" customHeight="1">
      <c r="A889" s="260"/>
      <c r="B889" s="260"/>
      <c r="C889" s="260"/>
      <c r="D889" s="260"/>
      <c r="E889" s="260"/>
      <c r="F889" s="260"/>
      <c r="G889" s="260"/>
      <c r="H889" s="260"/>
      <c r="I889" s="260"/>
      <c r="J889" s="260"/>
      <c r="K889" s="260"/>
      <c r="L889" s="260"/>
      <c r="M889" s="260"/>
      <c r="N889" s="260"/>
      <c r="O889" s="260"/>
      <c r="P889" s="260"/>
      <c r="Q889" s="260"/>
      <c r="R889" s="260"/>
      <c r="S889" s="260"/>
      <c r="T889" s="260"/>
      <c r="U889" s="260"/>
      <c r="V889" s="260"/>
      <c r="W889" s="260"/>
      <c r="X889" s="260"/>
      <c r="Y889" s="260"/>
      <c r="Z889" s="260"/>
      <c r="AA889" s="260"/>
    </row>
    <row r="890" ht="14.25" customHeight="1">
      <c r="A890" s="260"/>
      <c r="B890" s="260"/>
      <c r="C890" s="260"/>
      <c r="D890" s="260"/>
      <c r="E890" s="260"/>
      <c r="F890" s="260"/>
      <c r="G890" s="260"/>
      <c r="H890" s="260"/>
      <c r="I890" s="260"/>
      <c r="J890" s="260"/>
      <c r="K890" s="260"/>
      <c r="L890" s="260"/>
      <c r="M890" s="260"/>
      <c r="N890" s="260"/>
      <c r="O890" s="260"/>
      <c r="P890" s="260"/>
      <c r="Q890" s="260"/>
      <c r="R890" s="260"/>
      <c r="S890" s="260"/>
      <c r="T890" s="260"/>
      <c r="U890" s="260"/>
      <c r="V890" s="260"/>
      <c r="W890" s="260"/>
      <c r="X890" s="260"/>
      <c r="Y890" s="260"/>
      <c r="Z890" s="260"/>
      <c r="AA890" s="260"/>
    </row>
    <row r="891" ht="14.25" customHeight="1">
      <c r="A891" s="260"/>
      <c r="B891" s="260"/>
      <c r="C891" s="260"/>
      <c r="D891" s="260"/>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60"/>
      <c r="AA891" s="260"/>
    </row>
    <row r="892" ht="14.25" customHeight="1">
      <c r="A892" s="260"/>
      <c r="B892" s="260"/>
      <c r="C892" s="260"/>
      <c r="D892" s="260"/>
      <c r="E892" s="260"/>
      <c r="F892" s="260"/>
      <c r="G892" s="260"/>
      <c r="H892" s="260"/>
      <c r="I892" s="260"/>
      <c r="J892" s="260"/>
      <c r="K892" s="260"/>
      <c r="L892" s="260"/>
      <c r="M892" s="260"/>
      <c r="N892" s="260"/>
      <c r="O892" s="260"/>
      <c r="P892" s="260"/>
      <c r="Q892" s="260"/>
      <c r="R892" s="260"/>
      <c r="S892" s="260"/>
      <c r="T892" s="260"/>
      <c r="U892" s="260"/>
      <c r="V892" s="260"/>
      <c r="W892" s="260"/>
      <c r="X892" s="260"/>
      <c r="Y892" s="260"/>
      <c r="Z892" s="260"/>
      <c r="AA892" s="260"/>
    </row>
    <row r="893" ht="14.25" customHeight="1">
      <c r="A893" s="260"/>
      <c r="B893" s="260"/>
      <c r="C893" s="260"/>
      <c r="D893" s="260"/>
      <c r="E893" s="260"/>
      <c r="F893" s="260"/>
      <c r="G893" s="260"/>
      <c r="H893" s="260"/>
      <c r="I893" s="260"/>
      <c r="J893" s="260"/>
      <c r="K893" s="260"/>
      <c r="L893" s="260"/>
      <c r="M893" s="260"/>
      <c r="N893" s="260"/>
      <c r="O893" s="260"/>
      <c r="P893" s="260"/>
      <c r="Q893" s="260"/>
      <c r="R893" s="260"/>
      <c r="S893" s="260"/>
      <c r="T893" s="260"/>
      <c r="U893" s="260"/>
      <c r="V893" s="260"/>
      <c r="W893" s="260"/>
      <c r="X893" s="260"/>
      <c r="Y893" s="260"/>
      <c r="Z893" s="260"/>
      <c r="AA893" s="260"/>
    </row>
    <row r="894" ht="14.25" customHeight="1">
      <c r="A894" s="260"/>
      <c r="B894" s="260"/>
      <c r="C894" s="260"/>
      <c r="D894" s="260"/>
      <c r="E894" s="260"/>
      <c r="F894" s="260"/>
      <c r="G894" s="260"/>
      <c r="H894" s="260"/>
      <c r="I894" s="260"/>
      <c r="J894" s="260"/>
      <c r="K894" s="260"/>
      <c r="L894" s="260"/>
      <c r="M894" s="260"/>
      <c r="N894" s="260"/>
      <c r="O894" s="260"/>
      <c r="P894" s="260"/>
      <c r="Q894" s="260"/>
      <c r="R894" s="260"/>
      <c r="S894" s="260"/>
      <c r="T894" s="260"/>
      <c r="U894" s="260"/>
      <c r="V894" s="260"/>
      <c r="W894" s="260"/>
      <c r="X894" s="260"/>
      <c r="Y894" s="260"/>
      <c r="Z894" s="260"/>
      <c r="AA894" s="260"/>
    </row>
    <row r="895" ht="14.25" customHeight="1">
      <c r="A895" s="260"/>
      <c r="B895" s="260"/>
      <c r="C895" s="260"/>
      <c r="D895" s="260"/>
      <c r="E895" s="260"/>
      <c r="F895" s="260"/>
      <c r="G895" s="260"/>
      <c r="H895" s="260"/>
      <c r="I895" s="260"/>
      <c r="J895" s="260"/>
      <c r="K895" s="260"/>
      <c r="L895" s="260"/>
      <c r="M895" s="260"/>
      <c r="N895" s="260"/>
      <c r="O895" s="260"/>
      <c r="P895" s="260"/>
      <c r="Q895" s="260"/>
      <c r="R895" s="260"/>
      <c r="S895" s="260"/>
      <c r="T895" s="260"/>
      <c r="U895" s="260"/>
      <c r="V895" s="260"/>
      <c r="W895" s="260"/>
      <c r="X895" s="260"/>
      <c r="Y895" s="260"/>
      <c r="Z895" s="260"/>
      <c r="AA895" s="260"/>
    </row>
    <row r="896" ht="14.25" customHeight="1">
      <c r="A896" s="260"/>
      <c r="B896" s="260"/>
      <c r="C896" s="260"/>
      <c r="D896" s="260"/>
      <c r="E896" s="260"/>
      <c r="F896" s="260"/>
      <c r="G896" s="260"/>
      <c r="H896" s="260"/>
      <c r="I896" s="260"/>
      <c r="J896" s="260"/>
      <c r="K896" s="260"/>
      <c r="L896" s="260"/>
      <c r="M896" s="260"/>
      <c r="N896" s="260"/>
      <c r="O896" s="260"/>
      <c r="P896" s="260"/>
      <c r="Q896" s="260"/>
      <c r="R896" s="260"/>
      <c r="S896" s="260"/>
      <c r="T896" s="260"/>
      <c r="U896" s="260"/>
      <c r="V896" s="260"/>
      <c r="W896" s="260"/>
      <c r="X896" s="260"/>
      <c r="Y896" s="260"/>
      <c r="Z896" s="260"/>
      <c r="AA896" s="260"/>
    </row>
    <row r="897" ht="14.25" customHeight="1">
      <c r="A897" s="260"/>
      <c r="B897" s="260"/>
      <c r="C897" s="260"/>
      <c r="D897" s="260"/>
      <c r="E897" s="260"/>
      <c r="F897" s="260"/>
      <c r="G897" s="260"/>
      <c r="H897" s="260"/>
      <c r="I897" s="260"/>
      <c r="J897" s="260"/>
      <c r="K897" s="260"/>
      <c r="L897" s="260"/>
      <c r="M897" s="260"/>
      <c r="N897" s="260"/>
      <c r="O897" s="260"/>
      <c r="P897" s="260"/>
      <c r="Q897" s="260"/>
      <c r="R897" s="260"/>
      <c r="S897" s="260"/>
      <c r="T897" s="260"/>
      <c r="U897" s="260"/>
      <c r="V897" s="260"/>
      <c r="W897" s="260"/>
      <c r="X897" s="260"/>
      <c r="Y897" s="260"/>
      <c r="Z897" s="260"/>
      <c r="AA897" s="260"/>
    </row>
    <row r="898" ht="14.25" customHeight="1">
      <c r="A898" s="260"/>
      <c r="B898" s="260"/>
      <c r="C898" s="260"/>
      <c r="D898" s="260"/>
      <c r="E898" s="260"/>
      <c r="F898" s="260"/>
      <c r="G898" s="260"/>
      <c r="H898" s="260"/>
      <c r="I898" s="260"/>
      <c r="J898" s="260"/>
      <c r="K898" s="260"/>
      <c r="L898" s="260"/>
      <c r="M898" s="260"/>
      <c r="N898" s="260"/>
      <c r="O898" s="260"/>
      <c r="P898" s="260"/>
      <c r="Q898" s="260"/>
      <c r="R898" s="260"/>
      <c r="S898" s="260"/>
      <c r="T898" s="260"/>
      <c r="U898" s="260"/>
      <c r="V898" s="260"/>
      <c r="W898" s="260"/>
      <c r="X898" s="260"/>
      <c r="Y898" s="260"/>
      <c r="Z898" s="260"/>
      <c r="AA898" s="260"/>
    </row>
    <row r="899" ht="14.25" customHeight="1">
      <c r="A899" s="260"/>
      <c r="B899" s="260"/>
      <c r="C899" s="260"/>
      <c r="D899" s="260"/>
      <c r="E899" s="260"/>
      <c r="F899" s="260"/>
      <c r="G899" s="260"/>
      <c r="H899" s="260"/>
      <c r="I899" s="260"/>
      <c r="J899" s="260"/>
      <c r="K899" s="260"/>
      <c r="L899" s="260"/>
      <c r="M899" s="260"/>
      <c r="N899" s="260"/>
      <c r="O899" s="260"/>
      <c r="P899" s="260"/>
      <c r="Q899" s="260"/>
      <c r="R899" s="260"/>
      <c r="S899" s="260"/>
      <c r="T899" s="260"/>
      <c r="U899" s="260"/>
      <c r="V899" s="260"/>
      <c r="W899" s="260"/>
      <c r="X899" s="260"/>
      <c r="Y899" s="260"/>
      <c r="Z899" s="260"/>
      <c r="AA899" s="260"/>
    </row>
    <row r="900" ht="14.25" customHeight="1">
      <c r="A900" s="260"/>
      <c r="B900" s="260"/>
      <c r="C900" s="260"/>
      <c r="D900" s="260"/>
      <c r="E900" s="260"/>
      <c r="F900" s="260"/>
      <c r="G900" s="260"/>
      <c r="H900" s="260"/>
      <c r="I900" s="260"/>
      <c r="J900" s="260"/>
      <c r="K900" s="260"/>
      <c r="L900" s="260"/>
      <c r="M900" s="260"/>
      <c r="N900" s="260"/>
      <c r="O900" s="260"/>
      <c r="P900" s="260"/>
      <c r="Q900" s="260"/>
      <c r="R900" s="260"/>
      <c r="S900" s="260"/>
      <c r="T900" s="260"/>
      <c r="U900" s="260"/>
      <c r="V900" s="260"/>
      <c r="W900" s="260"/>
      <c r="X900" s="260"/>
      <c r="Y900" s="260"/>
      <c r="Z900" s="260"/>
      <c r="AA900" s="260"/>
    </row>
    <row r="901" ht="14.25" customHeight="1">
      <c r="A901" s="260"/>
      <c r="B901" s="260"/>
      <c r="C901" s="260"/>
      <c r="D901" s="260"/>
      <c r="E901" s="260"/>
      <c r="F901" s="260"/>
      <c r="G901" s="260"/>
      <c r="H901" s="260"/>
      <c r="I901" s="260"/>
      <c r="J901" s="260"/>
      <c r="K901" s="260"/>
      <c r="L901" s="260"/>
      <c r="M901" s="260"/>
      <c r="N901" s="260"/>
      <c r="O901" s="260"/>
      <c r="P901" s="260"/>
      <c r="Q901" s="260"/>
      <c r="R901" s="260"/>
      <c r="S901" s="260"/>
      <c r="T901" s="260"/>
      <c r="U901" s="260"/>
      <c r="V901" s="260"/>
      <c r="W901" s="260"/>
      <c r="X901" s="260"/>
      <c r="Y901" s="260"/>
      <c r="Z901" s="260"/>
      <c r="AA901" s="260"/>
    </row>
    <row r="902" ht="14.25" customHeight="1">
      <c r="A902" s="260"/>
      <c r="B902" s="260"/>
      <c r="C902" s="260"/>
      <c r="D902" s="260"/>
      <c r="E902" s="260"/>
      <c r="F902" s="260"/>
      <c r="G902" s="260"/>
      <c r="H902" s="260"/>
      <c r="I902" s="260"/>
      <c r="J902" s="260"/>
      <c r="K902" s="260"/>
      <c r="L902" s="260"/>
      <c r="M902" s="260"/>
      <c r="N902" s="260"/>
      <c r="O902" s="260"/>
      <c r="P902" s="260"/>
      <c r="Q902" s="260"/>
      <c r="R902" s="260"/>
      <c r="S902" s="260"/>
      <c r="T902" s="260"/>
      <c r="U902" s="260"/>
      <c r="V902" s="260"/>
      <c r="W902" s="260"/>
      <c r="X902" s="260"/>
      <c r="Y902" s="260"/>
      <c r="Z902" s="260"/>
      <c r="AA902" s="260"/>
    </row>
    <row r="903" ht="14.25" customHeight="1">
      <c r="A903" s="260"/>
      <c r="B903" s="260"/>
      <c r="C903" s="260"/>
      <c r="D903" s="260"/>
      <c r="E903" s="260"/>
      <c r="F903" s="260"/>
      <c r="G903" s="260"/>
      <c r="H903" s="260"/>
      <c r="I903" s="260"/>
      <c r="J903" s="260"/>
      <c r="K903" s="260"/>
      <c r="L903" s="260"/>
      <c r="M903" s="260"/>
      <c r="N903" s="260"/>
      <c r="O903" s="260"/>
      <c r="P903" s="260"/>
      <c r="Q903" s="260"/>
      <c r="R903" s="260"/>
      <c r="S903" s="260"/>
      <c r="T903" s="260"/>
      <c r="U903" s="260"/>
      <c r="V903" s="260"/>
      <c r="W903" s="260"/>
      <c r="X903" s="260"/>
      <c r="Y903" s="260"/>
      <c r="Z903" s="260"/>
      <c r="AA903" s="260"/>
    </row>
    <row r="904" ht="14.25" customHeight="1">
      <c r="A904" s="260"/>
      <c r="B904" s="260"/>
      <c r="C904" s="260"/>
      <c r="D904" s="260"/>
      <c r="E904" s="260"/>
      <c r="F904" s="260"/>
      <c r="G904" s="260"/>
      <c r="H904" s="260"/>
      <c r="I904" s="260"/>
      <c r="J904" s="260"/>
      <c r="K904" s="260"/>
      <c r="L904" s="260"/>
      <c r="M904" s="260"/>
      <c r="N904" s="260"/>
      <c r="O904" s="260"/>
      <c r="P904" s="260"/>
      <c r="Q904" s="260"/>
      <c r="R904" s="260"/>
      <c r="S904" s="260"/>
      <c r="T904" s="260"/>
      <c r="U904" s="260"/>
      <c r="V904" s="260"/>
      <c r="W904" s="260"/>
      <c r="X904" s="260"/>
      <c r="Y904" s="260"/>
      <c r="Z904" s="260"/>
      <c r="AA904" s="260"/>
    </row>
    <row r="905" ht="14.25" customHeight="1">
      <c r="A905" s="260"/>
      <c r="B905" s="260"/>
      <c r="C905" s="260"/>
      <c r="D905" s="260"/>
      <c r="E905" s="260"/>
      <c r="F905" s="260"/>
      <c r="G905" s="260"/>
      <c r="H905" s="260"/>
      <c r="I905" s="260"/>
      <c r="J905" s="260"/>
      <c r="K905" s="260"/>
      <c r="L905" s="260"/>
      <c r="M905" s="260"/>
      <c r="N905" s="260"/>
      <c r="O905" s="260"/>
      <c r="P905" s="260"/>
      <c r="Q905" s="260"/>
      <c r="R905" s="260"/>
      <c r="S905" s="260"/>
      <c r="T905" s="260"/>
      <c r="U905" s="260"/>
      <c r="V905" s="260"/>
      <c r="W905" s="260"/>
      <c r="X905" s="260"/>
      <c r="Y905" s="260"/>
      <c r="Z905" s="260"/>
      <c r="AA905" s="260"/>
    </row>
    <row r="906" ht="14.25" customHeight="1">
      <c r="A906" s="260"/>
      <c r="B906" s="260"/>
      <c r="C906" s="260"/>
      <c r="D906" s="260"/>
      <c r="E906" s="260"/>
      <c r="F906" s="260"/>
      <c r="G906" s="260"/>
      <c r="H906" s="260"/>
      <c r="I906" s="260"/>
      <c r="J906" s="260"/>
      <c r="K906" s="260"/>
      <c r="L906" s="260"/>
      <c r="M906" s="260"/>
      <c r="N906" s="260"/>
      <c r="O906" s="260"/>
      <c r="P906" s="260"/>
      <c r="Q906" s="260"/>
      <c r="R906" s="260"/>
      <c r="S906" s="260"/>
      <c r="T906" s="260"/>
      <c r="U906" s="260"/>
      <c r="V906" s="260"/>
      <c r="W906" s="260"/>
      <c r="X906" s="260"/>
      <c r="Y906" s="260"/>
      <c r="Z906" s="260"/>
      <c r="AA906" s="260"/>
    </row>
    <row r="907" ht="14.25" customHeight="1">
      <c r="A907" s="260"/>
      <c r="B907" s="260"/>
      <c r="C907" s="260"/>
      <c r="D907" s="260"/>
      <c r="E907" s="260"/>
      <c r="F907" s="260"/>
      <c r="G907" s="260"/>
      <c r="H907" s="260"/>
      <c r="I907" s="260"/>
      <c r="J907" s="260"/>
      <c r="K907" s="260"/>
      <c r="L907" s="260"/>
      <c r="M907" s="260"/>
      <c r="N907" s="260"/>
      <c r="O907" s="260"/>
      <c r="P907" s="260"/>
      <c r="Q907" s="260"/>
      <c r="R907" s="260"/>
      <c r="S907" s="260"/>
      <c r="T907" s="260"/>
      <c r="U907" s="260"/>
      <c r="V907" s="260"/>
      <c r="W907" s="260"/>
      <c r="X907" s="260"/>
      <c r="Y907" s="260"/>
      <c r="Z907" s="260"/>
      <c r="AA907" s="260"/>
    </row>
    <row r="908" ht="14.25" customHeight="1">
      <c r="A908" s="260"/>
      <c r="B908" s="260"/>
      <c r="C908" s="260"/>
      <c r="D908" s="260"/>
      <c r="E908" s="260"/>
      <c r="F908" s="260"/>
      <c r="G908" s="260"/>
      <c r="H908" s="260"/>
      <c r="I908" s="260"/>
      <c r="J908" s="260"/>
      <c r="K908" s="260"/>
      <c r="L908" s="260"/>
      <c r="M908" s="260"/>
      <c r="N908" s="260"/>
      <c r="O908" s="260"/>
      <c r="P908" s="260"/>
      <c r="Q908" s="260"/>
      <c r="R908" s="260"/>
      <c r="S908" s="260"/>
      <c r="T908" s="260"/>
      <c r="U908" s="260"/>
      <c r="V908" s="260"/>
      <c r="W908" s="260"/>
      <c r="X908" s="260"/>
      <c r="Y908" s="260"/>
      <c r="Z908" s="260"/>
      <c r="AA908" s="260"/>
    </row>
    <row r="909" ht="14.25" customHeight="1">
      <c r="A909" s="260"/>
      <c r="B909" s="260"/>
      <c r="C909" s="260"/>
      <c r="D909" s="260"/>
      <c r="E909" s="260"/>
      <c r="F909" s="260"/>
      <c r="G909" s="260"/>
      <c r="H909" s="260"/>
      <c r="I909" s="260"/>
      <c r="J909" s="260"/>
      <c r="K909" s="260"/>
      <c r="L909" s="260"/>
      <c r="M909" s="260"/>
      <c r="N909" s="260"/>
      <c r="O909" s="260"/>
      <c r="P909" s="260"/>
      <c r="Q909" s="260"/>
      <c r="R909" s="260"/>
      <c r="S909" s="260"/>
      <c r="T909" s="260"/>
      <c r="U909" s="260"/>
      <c r="V909" s="260"/>
      <c r="W909" s="260"/>
      <c r="X909" s="260"/>
      <c r="Y909" s="260"/>
      <c r="Z909" s="260"/>
      <c r="AA909" s="260"/>
    </row>
    <row r="910" ht="14.25" customHeight="1">
      <c r="A910" s="260"/>
      <c r="B910" s="260"/>
      <c r="C910" s="260"/>
      <c r="D910" s="260"/>
      <c r="E910" s="260"/>
      <c r="F910" s="260"/>
      <c r="G910" s="260"/>
      <c r="H910" s="260"/>
      <c r="I910" s="260"/>
      <c r="J910" s="260"/>
      <c r="K910" s="260"/>
      <c r="L910" s="260"/>
      <c r="M910" s="260"/>
      <c r="N910" s="260"/>
      <c r="O910" s="260"/>
      <c r="P910" s="260"/>
      <c r="Q910" s="260"/>
      <c r="R910" s="260"/>
      <c r="S910" s="260"/>
      <c r="T910" s="260"/>
      <c r="U910" s="260"/>
      <c r="V910" s="260"/>
      <c r="W910" s="260"/>
      <c r="X910" s="260"/>
      <c r="Y910" s="260"/>
      <c r="Z910" s="260"/>
      <c r="AA910" s="260"/>
    </row>
    <row r="911" ht="14.25" customHeight="1">
      <c r="A911" s="260"/>
      <c r="B911" s="260"/>
      <c r="C911" s="260"/>
      <c r="D911" s="260"/>
      <c r="E911" s="260"/>
      <c r="F911" s="260"/>
      <c r="G911" s="260"/>
      <c r="H911" s="260"/>
      <c r="I911" s="260"/>
      <c r="J911" s="260"/>
      <c r="K911" s="260"/>
      <c r="L911" s="260"/>
      <c r="M911" s="260"/>
      <c r="N911" s="260"/>
      <c r="O911" s="260"/>
      <c r="P911" s="260"/>
      <c r="Q911" s="260"/>
      <c r="R911" s="260"/>
      <c r="S911" s="260"/>
      <c r="T911" s="260"/>
      <c r="U911" s="260"/>
      <c r="V911" s="260"/>
      <c r="W911" s="260"/>
      <c r="X911" s="260"/>
      <c r="Y911" s="260"/>
      <c r="Z911" s="260"/>
      <c r="AA911" s="260"/>
    </row>
    <row r="912" ht="14.25" customHeight="1">
      <c r="A912" s="260"/>
      <c r="B912" s="260"/>
      <c r="C912" s="260"/>
      <c r="D912" s="260"/>
      <c r="E912" s="260"/>
      <c r="F912" s="260"/>
      <c r="G912" s="260"/>
      <c r="H912" s="260"/>
      <c r="I912" s="260"/>
      <c r="J912" s="260"/>
      <c r="K912" s="260"/>
      <c r="L912" s="260"/>
      <c r="M912" s="260"/>
      <c r="N912" s="260"/>
      <c r="O912" s="260"/>
      <c r="P912" s="260"/>
      <c r="Q912" s="260"/>
      <c r="R912" s="260"/>
      <c r="S912" s="260"/>
      <c r="T912" s="260"/>
      <c r="U912" s="260"/>
      <c r="V912" s="260"/>
      <c r="W912" s="260"/>
      <c r="X912" s="260"/>
      <c r="Y912" s="260"/>
      <c r="Z912" s="260"/>
      <c r="AA912" s="260"/>
    </row>
    <row r="913" ht="14.25" customHeight="1">
      <c r="A913" s="260"/>
      <c r="B913" s="260"/>
      <c r="C913" s="260"/>
      <c r="D913" s="260"/>
      <c r="E913" s="260"/>
      <c r="F913" s="260"/>
      <c r="G913" s="260"/>
      <c r="H913" s="260"/>
      <c r="I913" s="260"/>
      <c r="J913" s="260"/>
      <c r="K913" s="260"/>
      <c r="L913" s="260"/>
      <c r="M913" s="260"/>
      <c r="N913" s="260"/>
      <c r="O913" s="260"/>
      <c r="P913" s="260"/>
      <c r="Q913" s="260"/>
      <c r="R913" s="260"/>
      <c r="S913" s="260"/>
      <c r="T913" s="260"/>
      <c r="U913" s="260"/>
      <c r="V913" s="260"/>
      <c r="W913" s="260"/>
      <c r="X913" s="260"/>
      <c r="Y913" s="260"/>
      <c r="Z913" s="260"/>
      <c r="AA913" s="260"/>
    </row>
    <row r="914" ht="14.25" customHeight="1">
      <c r="A914" s="260"/>
      <c r="B914" s="260"/>
      <c r="C914" s="260"/>
      <c r="D914" s="260"/>
      <c r="E914" s="260"/>
      <c r="F914" s="260"/>
      <c r="G914" s="260"/>
      <c r="H914" s="260"/>
      <c r="I914" s="260"/>
      <c r="J914" s="260"/>
      <c r="K914" s="260"/>
      <c r="L914" s="260"/>
      <c r="M914" s="260"/>
      <c r="N914" s="260"/>
      <c r="O914" s="260"/>
      <c r="P914" s="260"/>
      <c r="Q914" s="260"/>
      <c r="R914" s="260"/>
      <c r="S914" s="260"/>
      <c r="T914" s="260"/>
      <c r="U914" s="260"/>
      <c r="V914" s="260"/>
      <c r="W914" s="260"/>
      <c r="X914" s="260"/>
      <c r="Y914" s="260"/>
      <c r="Z914" s="260"/>
      <c r="AA914" s="260"/>
    </row>
    <row r="915" ht="14.25" customHeight="1">
      <c r="A915" s="260"/>
      <c r="B915" s="260"/>
      <c r="C915" s="260"/>
      <c r="D915" s="260"/>
      <c r="E915" s="260"/>
      <c r="F915" s="260"/>
      <c r="G915" s="260"/>
      <c r="H915" s="260"/>
      <c r="I915" s="260"/>
      <c r="J915" s="260"/>
      <c r="K915" s="260"/>
      <c r="L915" s="260"/>
      <c r="M915" s="260"/>
      <c r="N915" s="260"/>
      <c r="O915" s="260"/>
      <c r="P915" s="260"/>
      <c r="Q915" s="260"/>
      <c r="R915" s="260"/>
      <c r="S915" s="260"/>
      <c r="T915" s="260"/>
      <c r="U915" s="260"/>
      <c r="V915" s="260"/>
      <c r="W915" s="260"/>
      <c r="X915" s="260"/>
      <c r="Y915" s="260"/>
      <c r="Z915" s="260"/>
      <c r="AA915" s="260"/>
    </row>
    <row r="916" ht="14.25" customHeight="1">
      <c r="A916" s="260"/>
      <c r="B916" s="260"/>
      <c r="C916" s="260"/>
      <c r="D916" s="260"/>
      <c r="E916" s="260"/>
      <c r="F916" s="260"/>
      <c r="G916" s="260"/>
      <c r="H916" s="260"/>
      <c r="I916" s="260"/>
      <c r="J916" s="260"/>
      <c r="K916" s="260"/>
      <c r="L916" s="260"/>
      <c r="M916" s="260"/>
      <c r="N916" s="260"/>
      <c r="O916" s="260"/>
      <c r="P916" s="260"/>
      <c r="Q916" s="260"/>
      <c r="R916" s="260"/>
      <c r="S916" s="260"/>
      <c r="T916" s="260"/>
      <c r="U916" s="260"/>
      <c r="V916" s="260"/>
      <c r="W916" s="260"/>
      <c r="X916" s="260"/>
      <c r="Y916" s="260"/>
      <c r="Z916" s="260"/>
      <c r="AA916" s="260"/>
    </row>
    <row r="917" ht="14.25" customHeight="1">
      <c r="A917" s="260"/>
      <c r="B917" s="260"/>
      <c r="C917" s="260"/>
      <c r="D917" s="260"/>
      <c r="E917" s="260"/>
      <c r="F917" s="260"/>
      <c r="G917" s="260"/>
      <c r="H917" s="260"/>
      <c r="I917" s="260"/>
      <c r="J917" s="260"/>
      <c r="K917" s="260"/>
      <c r="L917" s="260"/>
      <c r="M917" s="260"/>
      <c r="N917" s="260"/>
      <c r="O917" s="260"/>
      <c r="P917" s="260"/>
      <c r="Q917" s="260"/>
      <c r="R917" s="260"/>
      <c r="S917" s="260"/>
      <c r="T917" s="260"/>
      <c r="U917" s="260"/>
      <c r="V917" s="260"/>
      <c r="W917" s="260"/>
      <c r="X917" s="260"/>
      <c r="Y917" s="260"/>
      <c r="Z917" s="260"/>
      <c r="AA917" s="260"/>
    </row>
    <row r="918" ht="14.25" customHeight="1">
      <c r="A918" s="260"/>
      <c r="B918" s="260"/>
      <c r="C918" s="260"/>
      <c r="D918" s="260"/>
      <c r="E918" s="260"/>
      <c r="F918" s="260"/>
      <c r="G918" s="260"/>
      <c r="H918" s="260"/>
      <c r="I918" s="260"/>
      <c r="J918" s="260"/>
      <c r="K918" s="260"/>
      <c r="L918" s="260"/>
      <c r="M918" s="260"/>
      <c r="N918" s="260"/>
      <c r="O918" s="260"/>
      <c r="P918" s="260"/>
      <c r="Q918" s="260"/>
      <c r="R918" s="260"/>
      <c r="S918" s="260"/>
      <c r="T918" s="260"/>
      <c r="U918" s="260"/>
      <c r="V918" s="260"/>
      <c r="W918" s="260"/>
      <c r="X918" s="260"/>
      <c r="Y918" s="260"/>
      <c r="Z918" s="260"/>
      <c r="AA918" s="260"/>
    </row>
    <row r="919" ht="14.25" customHeight="1">
      <c r="A919" s="260"/>
      <c r="B919" s="260"/>
      <c r="C919" s="260"/>
      <c r="D919" s="260"/>
      <c r="E919" s="260"/>
      <c r="F919" s="260"/>
      <c r="G919" s="260"/>
      <c r="H919" s="260"/>
      <c r="I919" s="260"/>
      <c r="J919" s="260"/>
      <c r="K919" s="260"/>
      <c r="L919" s="260"/>
      <c r="M919" s="260"/>
      <c r="N919" s="260"/>
      <c r="O919" s="260"/>
      <c r="P919" s="260"/>
      <c r="Q919" s="260"/>
      <c r="R919" s="260"/>
      <c r="S919" s="260"/>
      <c r="T919" s="260"/>
      <c r="U919" s="260"/>
      <c r="V919" s="260"/>
      <c r="W919" s="260"/>
      <c r="X919" s="260"/>
      <c r="Y919" s="260"/>
      <c r="Z919" s="260"/>
      <c r="AA919" s="260"/>
    </row>
    <row r="920" ht="14.25" customHeight="1">
      <c r="A920" s="260"/>
      <c r="B920" s="260"/>
      <c r="C920" s="260"/>
      <c r="D920" s="260"/>
      <c r="E920" s="260"/>
      <c r="F920" s="260"/>
      <c r="G920" s="260"/>
      <c r="H920" s="260"/>
      <c r="I920" s="260"/>
      <c r="J920" s="260"/>
      <c r="K920" s="260"/>
      <c r="L920" s="260"/>
      <c r="M920" s="260"/>
      <c r="N920" s="260"/>
      <c r="O920" s="260"/>
      <c r="P920" s="260"/>
      <c r="Q920" s="260"/>
      <c r="R920" s="260"/>
      <c r="S920" s="260"/>
      <c r="T920" s="260"/>
      <c r="U920" s="260"/>
      <c r="V920" s="260"/>
      <c r="W920" s="260"/>
      <c r="X920" s="260"/>
      <c r="Y920" s="260"/>
      <c r="Z920" s="260"/>
      <c r="AA920" s="260"/>
    </row>
    <row r="921" ht="14.25" customHeight="1">
      <c r="A921" s="260"/>
      <c r="B921" s="260"/>
      <c r="C921" s="260"/>
      <c r="D921" s="260"/>
      <c r="E921" s="260"/>
      <c r="F921" s="260"/>
      <c r="G921" s="260"/>
      <c r="H921" s="260"/>
      <c r="I921" s="260"/>
      <c r="J921" s="260"/>
      <c r="K921" s="260"/>
      <c r="L921" s="260"/>
      <c r="M921" s="260"/>
      <c r="N921" s="260"/>
      <c r="O921" s="260"/>
      <c r="P921" s="260"/>
      <c r="Q921" s="260"/>
      <c r="R921" s="260"/>
      <c r="S921" s="260"/>
      <c r="T921" s="260"/>
      <c r="U921" s="260"/>
      <c r="V921" s="260"/>
      <c r="W921" s="260"/>
      <c r="X921" s="260"/>
      <c r="Y921" s="260"/>
      <c r="Z921" s="260"/>
      <c r="AA921" s="260"/>
    </row>
    <row r="922" ht="14.25" customHeight="1">
      <c r="A922" s="260"/>
      <c r="B922" s="260"/>
      <c r="C922" s="260"/>
      <c r="D922" s="260"/>
      <c r="E922" s="260"/>
      <c r="F922" s="260"/>
      <c r="G922" s="260"/>
      <c r="H922" s="260"/>
      <c r="I922" s="260"/>
      <c r="J922" s="260"/>
      <c r="K922" s="260"/>
      <c r="L922" s="260"/>
      <c r="M922" s="260"/>
      <c r="N922" s="260"/>
      <c r="O922" s="260"/>
      <c r="P922" s="260"/>
      <c r="Q922" s="260"/>
      <c r="R922" s="260"/>
      <c r="S922" s="260"/>
      <c r="T922" s="260"/>
      <c r="U922" s="260"/>
      <c r="V922" s="260"/>
      <c r="W922" s="260"/>
      <c r="X922" s="260"/>
      <c r="Y922" s="260"/>
      <c r="Z922" s="260"/>
      <c r="AA922" s="260"/>
    </row>
    <row r="923" ht="14.25" customHeight="1">
      <c r="A923" s="260"/>
      <c r="B923" s="260"/>
      <c r="C923" s="260"/>
      <c r="D923" s="260"/>
      <c r="E923" s="260"/>
      <c r="F923" s="260"/>
      <c r="G923" s="260"/>
      <c r="H923" s="260"/>
      <c r="I923" s="260"/>
      <c r="J923" s="260"/>
      <c r="K923" s="260"/>
      <c r="L923" s="260"/>
      <c r="M923" s="260"/>
      <c r="N923" s="260"/>
      <c r="O923" s="260"/>
      <c r="P923" s="260"/>
      <c r="Q923" s="260"/>
      <c r="R923" s="260"/>
      <c r="S923" s="260"/>
      <c r="T923" s="260"/>
      <c r="U923" s="260"/>
      <c r="V923" s="260"/>
      <c r="W923" s="260"/>
      <c r="X923" s="260"/>
      <c r="Y923" s="260"/>
      <c r="Z923" s="260"/>
      <c r="AA923" s="260"/>
    </row>
    <row r="924" ht="14.25" customHeight="1">
      <c r="A924" s="260"/>
      <c r="B924" s="260"/>
      <c r="C924" s="260"/>
      <c r="D924" s="260"/>
      <c r="E924" s="260"/>
      <c r="F924" s="260"/>
      <c r="G924" s="260"/>
      <c r="H924" s="260"/>
      <c r="I924" s="260"/>
      <c r="J924" s="260"/>
      <c r="K924" s="260"/>
      <c r="L924" s="260"/>
      <c r="M924" s="260"/>
      <c r="N924" s="260"/>
      <c r="O924" s="260"/>
      <c r="P924" s="260"/>
      <c r="Q924" s="260"/>
      <c r="R924" s="260"/>
      <c r="S924" s="260"/>
      <c r="T924" s="260"/>
      <c r="U924" s="260"/>
      <c r="V924" s="260"/>
      <c r="W924" s="260"/>
      <c r="X924" s="260"/>
      <c r="Y924" s="260"/>
      <c r="Z924" s="260"/>
      <c r="AA924" s="260"/>
    </row>
    <row r="925" ht="14.25" customHeight="1">
      <c r="A925" s="260"/>
      <c r="B925" s="260"/>
      <c r="C925" s="260"/>
      <c r="D925" s="260"/>
      <c r="E925" s="260"/>
      <c r="F925" s="260"/>
      <c r="G925" s="260"/>
      <c r="H925" s="260"/>
      <c r="I925" s="260"/>
      <c r="J925" s="260"/>
      <c r="K925" s="260"/>
      <c r="L925" s="260"/>
      <c r="M925" s="260"/>
      <c r="N925" s="260"/>
      <c r="O925" s="260"/>
      <c r="P925" s="260"/>
      <c r="Q925" s="260"/>
      <c r="R925" s="260"/>
      <c r="S925" s="260"/>
      <c r="T925" s="260"/>
      <c r="U925" s="260"/>
      <c r="V925" s="260"/>
      <c r="W925" s="260"/>
      <c r="X925" s="260"/>
      <c r="Y925" s="260"/>
      <c r="Z925" s="260"/>
      <c r="AA925" s="260"/>
    </row>
    <row r="926" ht="14.25" customHeight="1">
      <c r="A926" s="260"/>
      <c r="B926" s="260"/>
      <c r="C926" s="260"/>
      <c r="D926" s="260"/>
      <c r="E926" s="260"/>
      <c r="F926" s="260"/>
      <c r="G926" s="260"/>
      <c r="H926" s="260"/>
      <c r="I926" s="260"/>
      <c r="J926" s="260"/>
      <c r="K926" s="260"/>
      <c r="L926" s="260"/>
      <c r="M926" s="260"/>
      <c r="N926" s="260"/>
      <c r="O926" s="260"/>
      <c r="P926" s="260"/>
      <c r="Q926" s="260"/>
      <c r="R926" s="260"/>
      <c r="S926" s="260"/>
      <c r="T926" s="260"/>
      <c r="U926" s="260"/>
      <c r="V926" s="260"/>
      <c r="W926" s="260"/>
      <c r="X926" s="260"/>
      <c r="Y926" s="260"/>
      <c r="Z926" s="260"/>
      <c r="AA926" s="260"/>
    </row>
    <row r="927" ht="14.25" customHeight="1">
      <c r="A927" s="260"/>
      <c r="B927" s="260"/>
      <c r="C927" s="260"/>
      <c r="D927" s="260"/>
      <c r="E927" s="260"/>
      <c r="F927" s="260"/>
      <c r="G927" s="260"/>
      <c r="H927" s="260"/>
      <c r="I927" s="260"/>
      <c r="J927" s="260"/>
      <c r="K927" s="260"/>
      <c r="L927" s="260"/>
      <c r="M927" s="260"/>
      <c r="N927" s="260"/>
      <c r="O927" s="260"/>
      <c r="P927" s="260"/>
      <c r="Q927" s="260"/>
      <c r="R927" s="260"/>
      <c r="S927" s="260"/>
      <c r="T927" s="260"/>
      <c r="U927" s="260"/>
      <c r="V927" s="260"/>
      <c r="W927" s="260"/>
      <c r="X927" s="260"/>
      <c r="Y927" s="260"/>
      <c r="Z927" s="260"/>
      <c r="AA927" s="260"/>
    </row>
    <row r="928" ht="14.25" customHeight="1">
      <c r="A928" s="260"/>
      <c r="B928" s="260"/>
      <c r="C928" s="260"/>
      <c r="D928" s="260"/>
      <c r="E928" s="260"/>
      <c r="F928" s="260"/>
      <c r="G928" s="260"/>
      <c r="H928" s="260"/>
      <c r="I928" s="260"/>
      <c r="J928" s="260"/>
      <c r="K928" s="260"/>
      <c r="L928" s="260"/>
      <c r="M928" s="260"/>
      <c r="N928" s="260"/>
      <c r="O928" s="260"/>
      <c r="P928" s="260"/>
      <c r="Q928" s="260"/>
      <c r="R928" s="260"/>
      <c r="S928" s="260"/>
      <c r="T928" s="260"/>
      <c r="U928" s="260"/>
      <c r="V928" s="260"/>
      <c r="W928" s="260"/>
      <c r="X928" s="260"/>
      <c r="Y928" s="260"/>
      <c r="Z928" s="260"/>
      <c r="AA928" s="260"/>
    </row>
    <row r="929" ht="14.25" customHeight="1">
      <c r="A929" s="260"/>
      <c r="B929" s="260"/>
      <c r="C929" s="260"/>
      <c r="D929" s="260"/>
      <c r="E929" s="260"/>
      <c r="F929" s="260"/>
      <c r="G929" s="260"/>
      <c r="H929" s="260"/>
      <c r="I929" s="260"/>
      <c r="J929" s="260"/>
      <c r="K929" s="260"/>
      <c r="L929" s="260"/>
      <c r="M929" s="260"/>
      <c r="N929" s="260"/>
      <c r="O929" s="260"/>
      <c r="P929" s="260"/>
      <c r="Q929" s="260"/>
      <c r="R929" s="260"/>
      <c r="S929" s="260"/>
      <c r="T929" s="260"/>
      <c r="U929" s="260"/>
      <c r="V929" s="260"/>
      <c r="W929" s="260"/>
      <c r="X929" s="260"/>
      <c r="Y929" s="260"/>
      <c r="Z929" s="260"/>
      <c r="AA929" s="260"/>
    </row>
    <row r="930" ht="14.25" customHeight="1">
      <c r="A930" s="260"/>
      <c r="B930" s="260"/>
      <c r="C930" s="260"/>
      <c r="D930" s="260"/>
      <c r="E930" s="260"/>
      <c r="F930" s="260"/>
      <c r="G930" s="260"/>
      <c r="H930" s="260"/>
      <c r="I930" s="260"/>
      <c r="J930" s="260"/>
      <c r="K930" s="260"/>
      <c r="L930" s="260"/>
      <c r="M930" s="260"/>
      <c r="N930" s="260"/>
      <c r="O930" s="260"/>
      <c r="P930" s="260"/>
      <c r="Q930" s="260"/>
      <c r="R930" s="260"/>
      <c r="S930" s="260"/>
      <c r="T930" s="260"/>
      <c r="U930" s="260"/>
      <c r="V930" s="260"/>
      <c r="W930" s="260"/>
      <c r="X930" s="260"/>
      <c r="Y930" s="260"/>
      <c r="Z930" s="260"/>
      <c r="AA930" s="260"/>
    </row>
    <row r="931" ht="14.25" customHeight="1">
      <c r="A931" s="260"/>
      <c r="B931" s="260"/>
      <c r="C931" s="260"/>
      <c r="D931" s="260"/>
      <c r="E931" s="260"/>
      <c r="F931" s="260"/>
      <c r="G931" s="260"/>
      <c r="H931" s="260"/>
      <c r="I931" s="260"/>
      <c r="J931" s="260"/>
      <c r="K931" s="260"/>
      <c r="L931" s="260"/>
      <c r="M931" s="260"/>
      <c r="N931" s="260"/>
      <c r="O931" s="260"/>
      <c r="P931" s="260"/>
      <c r="Q931" s="260"/>
      <c r="R931" s="260"/>
      <c r="S931" s="260"/>
      <c r="T931" s="260"/>
      <c r="U931" s="260"/>
      <c r="V931" s="260"/>
      <c r="W931" s="260"/>
      <c r="X931" s="260"/>
      <c r="Y931" s="260"/>
      <c r="Z931" s="260"/>
      <c r="AA931" s="260"/>
    </row>
    <row r="932" ht="14.25" customHeight="1">
      <c r="A932" s="260"/>
      <c r="B932" s="260"/>
      <c r="C932" s="260"/>
      <c r="D932" s="260"/>
      <c r="E932" s="260"/>
      <c r="F932" s="260"/>
      <c r="G932" s="260"/>
      <c r="H932" s="260"/>
      <c r="I932" s="260"/>
      <c r="J932" s="260"/>
      <c r="K932" s="260"/>
      <c r="L932" s="260"/>
      <c r="M932" s="260"/>
      <c r="N932" s="260"/>
      <c r="O932" s="260"/>
      <c r="P932" s="260"/>
      <c r="Q932" s="260"/>
      <c r="R932" s="260"/>
      <c r="S932" s="260"/>
      <c r="T932" s="260"/>
      <c r="U932" s="260"/>
      <c r="V932" s="260"/>
      <c r="W932" s="260"/>
      <c r="X932" s="260"/>
      <c r="Y932" s="260"/>
      <c r="Z932" s="260"/>
      <c r="AA932" s="260"/>
    </row>
    <row r="933" ht="14.25" customHeight="1">
      <c r="A933" s="260"/>
      <c r="B933" s="260"/>
      <c r="C933" s="260"/>
      <c r="D933" s="260"/>
      <c r="E933" s="260"/>
      <c r="F933" s="260"/>
      <c r="G933" s="260"/>
      <c r="H933" s="260"/>
      <c r="I933" s="260"/>
      <c r="J933" s="260"/>
      <c r="K933" s="260"/>
      <c r="L933" s="260"/>
      <c r="M933" s="260"/>
      <c r="N933" s="260"/>
      <c r="O933" s="260"/>
      <c r="P933" s="260"/>
      <c r="Q933" s="260"/>
      <c r="R933" s="260"/>
      <c r="S933" s="260"/>
      <c r="T933" s="260"/>
      <c r="U933" s="260"/>
      <c r="V933" s="260"/>
      <c r="W933" s="260"/>
      <c r="X933" s="260"/>
      <c r="Y933" s="260"/>
      <c r="Z933" s="260"/>
      <c r="AA933" s="260"/>
    </row>
    <row r="934" ht="14.25" customHeight="1">
      <c r="A934" s="260"/>
      <c r="B934" s="260"/>
      <c r="C934" s="260"/>
      <c r="D934" s="260"/>
      <c r="E934" s="260"/>
      <c r="F934" s="260"/>
      <c r="G934" s="260"/>
      <c r="H934" s="260"/>
      <c r="I934" s="260"/>
      <c r="J934" s="260"/>
      <c r="K934" s="260"/>
      <c r="L934" s="260"/>
      <c r="M934" s="260"/>
      <c r="N934" s="260"/>
      <c r="O934" s="260"/>
      <c r="P934" s="260"/>
      <c r="Q934" s="260"/>
      <c r="R934" s="260"/>
      <c r="S934" s="260"/>
      <c r="T934" s="260"/>
      <c r="U934" s="260"/>
      <c r="V934" s="260"/>
      <c r="W934" s="260"/>
      <c r="X934" s="260"/>
      <c r="Y934" s="260"/>
      <c r="Z934" s="260"/>
      <c r="AA934" s="260"/>
    </row>
    <row r="935" ht="14.25" customHeight="1">
      <c r="A935" s="260"/>
      <c r="B935" s="260"/>
      <c r="C935" s="260"/>
      <c r="D935" s="260"/>
      <c r="E935" s="260"/>
      <c r="F935" s="260"/>
      <c r="G935" s="260"/>
      <c r="H935" s="260"/>
      <c r="I935" s="260"/>
      <c r="J935" s="260"/>
      <c r="K935" s="260"/>
      <c r="L935" s="260"/>
      <c r="M935" s="260"/>
      <c r="N935" s="260"/>
      <c r="O935" s="260"/>
      <c r="P935" s="260"/>
      <c r="Q935" s="260"/>
      <c r="R935" s="260"/>
      <c r="S935" s="260"/>
      <c r="T935" s="260"/>
      <c r="U935" s="260"/>
      <c r="V935" s="260"/>
      <c r="W935" s="260"/>
      <c r="X935" s="260"/>
      <c r="Y935" s="260"/>
      <c r="Z935" s="260"/>
      <c r="AA935" s="260"/>
    </row>
    <row r="936" ht="14.25" customHeight="1">
      <c r="A936" s="260"/>
      <c r="B936" s="260"/>
      <c r="C936" s="260"/>
      <c r="D936" s="260"/>
      <c r="E936" s="260"/>
      <c r="F936" s="260"/>
      <c r="G936" s="260"/>
      <c r="H936" s="260"/>
      <c r="I936" s="260"/>
      <c r="J936" s="260"/>
      <c r="K936" s="260"/>
      <c r="L936" s="260"/>
      <c r="M936" s="260"/>
      <c r="N936" s="260"/>
      <c r="O936" s="260"/>
      <c r="P936" s="260"/>
      <c r="Q936" s="260"/>
      <c r="R936" s="260"/>
      <c r="S936" s="260"/>
      <c r="T936" s="260"/>
      <c r="U936" s="260"/>
      <c r="V936" s="260"/>
      <c r="W936" s="260"/>
      <c r="X936" s="260"/>
      <c r="Y936" s="260"/>
      <c r="Z936" s="260"/>
      <c r="AA936" s="260"/>
    </row>
    <row r="937" ht="14.25" customHeight="1">
      <c r="A937" s="260"/>
      <c r="B937" s="260"/>
      <c r="C937" s="260"/>
      <c r="D937" s="260"/>
      <c r="E937" s="260"/>
      <c r="F937" s="260"/>
      <c r="G937" s="260"/>
      <c r="H937" s="260"/>
      <c r="I937" s="260"/>
      <c r="J937" s="260"/>
      <c r="K937" s="260"/>
      <c r="L937" s="260"/>
      <c r="M937" s="260"/>
      <c r="N937" s="260"/>
      <c r="O937" s="260"/>
      <c r="P937" s="260"/>
      <c r="Q937" s="260"/>
      <c r="R937" s="260"/>
      <c r="S937" s="260"/>
      <c r="T937" s="260"/>
      <c r="U937" s="260"/>
      <c r="V937" s="260"/>
      <c r="W937" s="260"/>
      <c r="X937" s="260"/>
      <c r="Y937" s="260"/>
      <c r="Z937" s="260"/>
      <c r="AA937" s="260"/>
    </row>
    <row r="938" ht="14.25" customHeight="1">
      <c r="A938" s="260"/>
      <c r="B938" s="260"/>
      <c r="C938" s="260"/>
      <c r="D938" s="260"/>
      <c r="E938" s="260"/>
      <c r="F938" s="260"/>
      <c r="G938" s="260"/>
      <c r="H938" s="260"/>
      <c r="I938" s="260"/>
      <c r="J938" s="260"/>
      <c r="K938" s="260"/>
      <c r="L938" s="260"/>
      <c r="M938" s="260"/>
      <c r="N938" s="260"/>
      <c r="O938" s="260"/>
      <c r="P938" s="260"/>
      <c r="Q938" s="260"/>
      <c r="R938" s="260"/>
      <c r="S938" s="260"/>
      <c r="T938" s="260"/>
      <c r="U938" s="260"/>
      <c r="V938" s="260"/>
      <c r="W938" s="260"/>
      <c r="X938" s="260"/>
      <c r="Y938" s="260"/>
      <c r="Z938" s="260"/>
      <c r="AA938" s="260"/>
    </row>
    <row r="939" ht="14.25" customHeight="1">
      <c r="A939" s="260"/>
      <c r="B939" s="260"/>
      <c r="C939" s="260"/>
      <c r="D939" s="260"/>
      <c r="E939" s="260"/>
      <c r="F939" s="260"/>
      <c r="G939" s="260"/>
      <c r="H939" s="260"/>
      <c r="I939" s="260"/>
      <c r="J939" s="260"/>
      <c r="K939" s="260"/>
      <c r="L939" s="260"/>
      <c r="M939" s="260"/>
      <c r="N939" s="260"/>
      <c r="O939" s="260"/>
      <c r="P939" s="260"/>
      <c r="Q939" s="260"/>
      <c r="R939" s="260"/>
      <c r="S939" s="260"/>
      <c r="T939" s="260"/>
      <c r="U939" s="260"/>
      <c r="V939" s="260"/>
      <c r="W939" s="260"/>
      <c r="X939" s="260"/>
      <c r="Y939" s="260"/>
      <c r="Z939" s="260"/>
      <c r="AA939" s="260"/>
    </row>
    <row r="940" ht="14.25" customHeight="1">
      <c r="A940" s="260"/>
      <c r="B940" s="260"/>
      <c r="C940" s="260"/>
      <c r="D940" s="260"/>
      <c r="E940" s="260"/>
      <c r="F940" s="260"/>
      <c r="G940" s="260"/>
      <c r="H940" s="260"/>
      <c r="I940" s="260"/>
      <c r="J940" s="260"/>
      <c r="K940" s="260"/>
      <c r="L940" s="260"/>
      <c r="M940" s="260"/>
      <c r="N940" s="260"/>
      <c r="O940" s="260"/>
      <c r="P940" s="260"/>
      <c r="Q940" s="260"/>
      <c r="R940" s="260"/>
      <c r="S940" s="260"/>
      <c r="T940" s="260"/>
      <c r="U940" s="260"/>
      <c r="V940" s="260"/>
      <c r="W940" s="260"/>
      <c r="X940" s="260"/>
      <c r="Y940" s="260"/>
      <c r="Z940" s="260"/>
      <c r="AA940" s="260"/>
    </row>
    <row r="941" ht="14.25" customHeight="1">
      <c r="A941" s="260"/>
      <c r="B941" s="260"/>
      <c r="C941" s="260"/>
      <c r="D941" s="260"/>
      <c r="E941" s="260"/>
      <c r="F941" s="260"/>
      <c r="G941" s="260"/>
      <c r="H941" s="260"/>
      <c r="I941" s="260"/>
      <c r="J941" s="260"/>
      <c r="K941" s="260"/>
      <c r="L941" s="260"/>
      <c r="M941" s="260"/>
      <c r="N941" s="260"/>
      <c r="O941" s="260"/>
      <c r="P941" s="260"/>
      <c r="Q941" s="260"/>
      <c r="R941" s="260"/>
      <c r="S941" s="260"/>
      <c r="T941" s="260"/>
      <c r="U941" s="260"/>
      <c r="V941" s="260"/>
      <c r="W941" s="260"/>
      <c r="X941" s="260"/>
      <c r="Y941" s="260"/>
      <c r="Z941" s="260"/>
      <c r="AA941" s="260"/>
    </row>
    <row r="942" ht="14.25" customHeight="1">
      <c r="A942" s="260"/>
      <c r="B942" s="260"/>
      <c r="C942" s="260"/>
      <c r="D942" s="260"/>
      <c r="E942" s="260"/>
      <c r="F942" s="260"/>
      <c r="G942" s="260"/>
      <c r="H942" s="260"/>
      <c r="I942" s="260"/>
      <c r="J942" s="260"/>
      <c r="K942" s="260"/>
      <c r="L942" s="260"/>
      <c r="M942" s="260"/>
      <c r="N942" s="260"/>
      <c r="O942" s="260"/>
      <c r="P942" s="260"/>
      <c r="Q942" s="260"/>
      <c r="R942" s="260"/>
      <c r="S942" s="260"/>
      <c r="T942" s="260"/>
      <c r="U942" s="260"/>
      <c r="V942" s="260"/>
      <c r="W942" s="260"/>
      <c r="X942" s="260"/>
      <c r="Y942" s="260"/>
      <c r="Z942" s="260"/>
      <c r="AA942" s="260"/>
    </row>
    <row r="943" ht="14.25" customHeight="1">
      <c r="A943" s="260"/>
      <c r="B943" s="260"/>
      <c r="C943" s="260"/>
      <c r="D943" s="260"/>
      <c r="E943" s="260"/>
      <c r="F943" s="260"/>
      <c r="G943" s="260"/>
      <c r="H943" s="260"/>
      <c r="I943" s="260"/>
      <c r="J943" s="260"/>
      <c r="K943" s="260"/>
      <c r="L943" s="260"/>
      <c r="M943" s="260"/>
      <c r="N943" s="260"/>
      <c r="O943" s="260"/>
      <c r="P943" s="260"/>
      <c r="Q943" s="260"/>
      <c r="R943" s="260"/>
      <c r="S943" s="260"/>
      <c r="T943" s="260"/>
      <c r="U943" s="260"/>
      <c r="V943" s="260"/>
      <c r="W943" s="260"/>
      <c r="X943" s="260"/>
      <c r="Y943" s="260"/>
      <c r="Z943" s="260"/>
      <c r="AA943" s="260"/>
    </row>
    <row r="944" ht="14.25" customHeight="1">
      <c r="A944" s="260"/>
      <c r="B944" s="260"/>
      <c r="C944" s="260"/>
      <c r="D944" s="260"/>
      <c r="E944" s="260"/>
      <c r="F944" s="260"/>
      <c r="G944" s="260"/>
      <c r="H944" s="260"/>
      <c r="I944" s="260"/>
      <c r="J944" s="260"/>
      <c r="K944" s="260"/>
      <c r="L944" s="260"/>
      <c r="M944" s="260"/>
      <c r="N944" s="260"/>
      <c r="O944" s="260"/>
      <c r="P944" s="260"/>
      <c r="Q944" s="260"/>
      <c r="R944" s="260"/>
      <c r="S944" s="260"/>
      <c r="T944" s="260"/>
      <c r="U944" s="260"/>
      <c r="V944" s="260"/>
      <c r="W944" s="260"/>
      <c r="X944" s="260"/>
      <c r="Y944" s="260"/>
      <c r="Z944" s="260"/>
      <c r="AA944" s="260"/>
    </row>
    <row r="945" ht="14.25" customHeight="1">
      <c r="A945" s="260"/>
      <c r="B945" s="260"/>
      <c r="C945" s="260"/>
      <c r="D945" s="260"/>
      <c r="E945" s="260"/>
      <c r="F945" s="260"/>
      <c r="G945" s="260"/>
      <c r="H945" s="260"/>
      <c r="I945" s="260"/>
      <c r="J945" s="260"/>
      <c r="K945" s="260"/>
      <c r="L945" s="260"/>
      <c r="M945" s="260"/>
      <c r="N945" s="260"/>
      <c r="O945" s="260"/>
      <c r="P945" s="260"/>
      <c r="Q945" s="260"/>
      <c r="R945" s="260"/>
      <c r="S945" s="260"/>
      <c r="T945" s="260"/>
      <c r="U945" s="260"/>
      <c r="V945" s="260"/>
      <c r="W945" s="260"/>
      <c r="X945" s="260"/>
      <c r="Y945" s="260"/>
      <c r="Z945" s="260"/>
      <c r="AA945" s="260"/>
    </row>
    <row r="946" ht="14.25" customHeight="1">
      <c r="A946" s="260"/>
      <c r="B946" s="260"/>
      <c r="C946" s="260"/>
      <c r="D946" s="260"/>
      <c r="E946" s="260"/>
      <c r="F946" s="260"/>
      <c r="G946" s="260"/>
      <c r="H946" s="260"/>
      <c r="I946" s="260"/>
      <c r="J946" s="260"/>
      <c r="K946" s="260"/>
      <c r="L946" s="260"/>
      <c r="M946" s="260"/>
      <c r="N946" s="260"/>
      <c r="O946" s="260"/>
      <c r="P946" s="260"/>
      <c r="Q946" s="260"/>
      <c r="R946" s="260"/>
      <c r="S946" s="260"/>
      <c r="T946" s="260"/>
      <c r="U946" s="260"/>
      <c r="V946" s="260"/>
      <c r="W946" s="260"/>
      <c r="X946" s="260"/>
      <c r="Y946" s="260"/>
      <c r="Z946" s="260"/>
      <c r="AA946" s="260"/>
    </row>
    <row r="947" ht="14.25" customHeight="1">
      <c r="A947" s="260"/>
      <c r="B947" s="260"/>
      <c r="C947" s="260"/>
      <c r="D947" s="260"/>
      <c r="E947" s="260"/>
      <c r="F947" s="260"/>
      <c r="G947" s="260"/>
      <c r="H947" s="260"/>
      <c r="I947" s="260"/>
      <c r="J947" s="260"/>
      <c r="K947" s="260"/>
      <c r="L947" s="260"/>
      <c r="M947" s="260"/>
      <c r="N947" s="260"/>
      <c r="O947" s="260"/>
      <c r="P947" s="260"/>
      <c r="Q947" s="260"/>
      <c r="R947" s="260"/>
      <c r="S947" s="260"/>
      <c r="T947" s="260"/>
      <c r="U947" s="260"/>
      <c r="V947" s="260"/>
      <c r="W947" s="260"/>
      <c r="X947" s="260"/>
      <c r="Y947" s="260"/>
      <c r="Z947" s="260"/>
      <c r="AA947" s="260"/>
    </row>
    <row r="948" ht="14.25" customHeight="1">
      <c r="A948" s="260"/>
      <c r="B948" s="260"/>
      <c r="C948" s="260"/>
      <c r="D948" s="260"/>
      <c r="E948" s="260"/>
      <c r="F948" s="260"/>
      <c r="G948" s="260"/>
      <c r="H948" s="260"/>
      <c r="I948" s="260"/>
      <c r="J948" s="260"/>
      <c r="K948" s="260"/>
      <c r="L948" s="260"/>
      <c r="M948" s="260"/>
      <c r="N948" s="260"/>
      <c r="O948" s="260"/>
      <c r="P948" s="260"/>
      <c r="Q948" s="260"/>
      <c r="R948" s="260"/>
      <c r="S948" s="260"/>
      <c r="T948" s="260"/>
      <c r="U948" s="260"/>
      <c r="V948" s="260"/>
      <c r="W948" s="260"/>
      <c r="X948" s="260"/>
      <c r="Y948" s="260"/>
      <c r="Z948" s="260"/>
      <c r="AA948" s="260"/>
    </row>
    <row r="949" ht="14.25" customHeight="1">
      <c r="A949" s="260"/>
      <c r="B949" s="260"/>
      <c r="C949" s="260"/>
      <c r="D949" s="260"/>
      <c r="E949" s="260"/>
      <c r="F949" s="260"/>
      <c r="G949" s="260"/>
      <c r="H949" s="260"/>
      <c r="I949" s="260"/>
      <c r="J949" s="260"/>
      <c r="K949" s="260"/>
      <c r="L949" s="260"/>
      <c r="M949" s="260"/>
      <c r="N949" s="260"/>
      <c r="O949" s="260"/>
      <c r="P949" s="260"/>
      <c r="Q949" s="260"/>
      <c r="R949" s="260"/>
      <c r="S949" s="260"/>
      <c r="T949" s="260"/>
      <c r="U949" s="260"/>
      <c r="V949" s="260"/>
      <c r="W949" s="260"/>
      <c r="X949" s="260"/>
      <c r="Y949" s="260"/>
      <c r="Z949" s="260"/>
      <c r="AA949" s="260"/>
    </row>
    <row r="950" ht="14.25" customHeight="1">
      <c r="A950" s="260"/>
      <c r="B950" s="260"/>
      <c r="C950" s="260"/>
      <c r="D950" s="260"/>
      <c r="E950" s="260"/>
      <c r="F950" s="260"/>
      <c r="G950" s="260"/>
      <c r="H950" s="260"/>
      <c r="I950" s="260"/>
      <c r="J950" s="260"/>
      <c r="K950" s="260"/>
      <c r="L950" s="260"/>
      <c r="M950" s="260"/>
      <c r="N950" s="260"/>
      <c r="O950" s="260"/>
      <c r="P950" s="260"/>
      <c r="Q950" s="260"/>
      <c r="R950" s="260"/>
      <c r="S950" s="260"/>
      <c r="T950" s="260"/>
      <c r="U950" s="260"/>
      <c r="V950" s="260"/>
      <c r="W950" s="260"/>
      <c r="X950" s="260"/>
      <c r="Y950" s="260"/>
      <c r="Z950" s="260"/>
      <c r="AA950" s="260"/>
    </row>
    <row r="951" ht="14.25" customHeight="1">
      <c r="A951" s="260"/>
      <c r="B951" s="260"/>
      <c r="C951" s="260"/>
      <c r="D951" s="260"/>
      <c r="E951" s="260"/>
      <c r="F951" s="260"/>
      <c r="G951" s="260"/>
      <c r="H951" s="260"/>
      <c r="I951" s="260"/>
      <c r="J951" s="260"/>
      <c r="K951" s="260"/>
      <c r="L951" s="260"/>
      <c r="M951" s="260"/>
      <c r="N951" s="260"/>
      <c r="O951" s="260"/>
      <c r="P951" s="260"/>
      <c r="Q951" s="260"/>
      <c r="R951" s="260"/>
      <c r="S951" s="260"/>
      <c r="T951" s="260"/>
      <c r="U951" s="260"/>
      <c r="V951" s="260"/>
      <c r="W951" s="260"/>
      <c r="X951" s="260"/>
      <c r="Y951" s="260"/>
      <c r="Z951" s="260"/>
      <c r="AA951" s="260"/>
    </row>
    <row r="952" ht="14.25" customHeight="1">
      <c r="A952" s="260"/>
      <c r="B952" s="260"/>
      <c r="C952" s="260"/>
      <c r="D952" s="260"/>
      <c r="E952" s="260"/>
      <c r="F952" s="260"/>
      <c r="G952" s="260"/>
      <c r="H952" s="260"/>
      <c r="I952" s="260"/>
      <c r="J952" s="260"/>
      <c r="K952" s="260"/>
      <c r="L952" s="260"/>
      <c r="M952" s="260"/>
      <c r="N952" s="260"/>
      <c r="O952" s="260"/>
      <c r="P952" s="260"/>
      <c r="Q952" s="260"/>
      <c r="R952" s="260"/>
      <c r="S952" s="260"/>
      <c r="T952" s="260"/>
      <c r="U952" s="260"/>
      <c r="V952" s="260"/>
      <c r="W952" s="260"/>
      <c r="X952" s="260"/>
      <c r="Y952" s="260"/>
      <c r="Z952" s="260"/>
      <c r="AA952" s="260"/>
    </row>
    <row r="953" ht="14.25" customHeight="1">
      <c r="A953" s="260"/>
      <c r="B953" s="260"/>
      <c r="C953" s="260"/>
      <c r="D953" s="260"/>
      <c r="E953" s="260"/>
      <c r="F953" s="260"/>
      <c r="G953" s="260"/>
      <c r="H953" s="260"/>
      <c r="I953" s="260"/>
      <c r="J953" s="260"/>
      <c r="K953" s="260"/>
      <c r="L953" s="260"/>
      <c r="M953" s="260"/>
      <c r="N953" s="260"/>
      <c r="O953" s="260"/>
      <c r="P953" s="260"/>
      <c r="Q953" s="260"/>
      <c r="R953" s="260"/>
      <c r="S953" s="260"/>
      <c r="T953" s="260"/>
      <c r="U953" s="260"/>
      <c r="V953" s="260"/>
      <c r="W953" s="260"/>
      <c r="X953" s="260"/>
      <c r="Y953" s="260"/>
      <c r="Z953" s="260"/>
      <c r="AA953" s="260"/>
    </row>
    <row r="954" ht="14.25" customHeight="1">
      <c r="A954" s="260"/>
      <c r="B954" s="260"/>
      <c r="C954" s="260"/>
      <c r="D954" s="260"/>
      <c r="E954" s="260"/>
      <c r="F954" s="260"/>
      <c r="G954" s="260"/>
      <c r="H954" s="260"/>
      <c r="I954" s="260"/>
      <c r="J954" s="260"/>
      <c r="K954" s="260"/>
      <c r="L954" s="260"/>
      <c r="M954" s="260"/>
      <c r="N954" s="260"/>
      <c r="O954" s="260"/>
      <c r="P954" s="260"/>
      <c r="Q954" s="260"/>
      <c r="R954" s="260"/>
      <c r="S954" s="260"/>
      <c r="T954" s="260"/>
      <c r="U954" s="260"/>
      <c r="V954" s="260"/>
      <c r="W954" s="260"/>
      <c r="X954" s="260"/>
      <c r="Y954" s="260"/>
      <c r="Z954" s="260"/>
      <c r="AA954" s="260"/>
    </row>
    <row r="955" ht="14.25" customHeight="1">
      <c r="A955" s="260"/>
      <c r="B955" s="260"/>
      <c r="C955" s="260"/>
      <c r="D955" s="260"/>
      <c r="E955" s="260"/>
      <c r="F955" s="260"/>
      <c r="G955" s="260"/>
      <c r="H955" s="260"/>
      <c r="I955" s="260"/>
      <c r="J955" s="260"/>
      <c r="K955" s="260"/>
      <c r="L955" s="260"/>
      <c r="M955" s="260"/>
      <c r="N955" s="260"/>
      <c r="O955" s="260"/>
      <c r="P955" s="260"/>
      <c r="Q955" s="260"/>
      <c r="R955" s="260"/>
      <c r="S955" s="260"/>
      <c r="T955" s="260"/>
      <c r="U955" s="260"/>
      <c r="V955" s="260"/>
      <c r="W955" s="260"/>
      <c r="X955" s="260"/>
      <c r="Y955" s="260"/>
      <c r="Z955" s="260"/>
      <c r="AA955" s="260"/>
    </row>
    <row r="956" ht="14.25" customHeight="1">
      <c r="A956" s="260"/>
      <c r="B956" s="260"/>
      <c r="C956" s="260"/>
      <c r="D956" s="260"/>
      <c r="E956" s="260"/>
      <c r="F956" s="260"/>
      <c r="G956" s="260"/>
      <c r="H956" s="260"/>
      <c r="I956" s="260"/>
      <c r="J956" s="260"/>
      <c r="K956" s="260"/>
      <c r="L956" s="260"/>
      <c r="M956" s="260"/>
      <c r="N956" s="260"/>
      <c r="O956" s="260"/>
      <c r="P956" s="260"/>
      <c r="Q956" s="260"/>
      <c r="R956" s="260"/>
      <c r="S956" s="260"/>
      <c r="T956" s="260"/>
      <c r="U956" s="260"/>
      <c r="V956" s="260"/>
      <c r="W956" s="260"/>
      <c r="X956" s="260"/>
      <c r="Y956" s="260"/>
      <c r="Z956" s="260"/>
      <c r="AA956" s="260"/>
    </row>
    <row r="957" ht="14.25" customHeight="1">
      <c r="A957" s="260"/>
      <c r="B957" s="260"/>
      <c r="C957" s="260"/>
      <c r="D957" s="260"/>
      <c r="E957" s="260"/>
      <c r="F957" s="260"/>
      <c r="G957" s="260"/>
      <c r="H957" s="260"/>
      <c r="I957" s="260"/>
      <c r="J957" s="260"/>
      <c r="K957" s="260"/>
      <c r="L957" s="260"/>
      <c r="M957" s="260"/>
      <c r="N957" s="260"/>
      <c r="O957" s="260"/>
      <c r="P957" s="260"/>
      <c r="Q957" s="260"/>
      <c r="R957" s="260"/>
      <c r="S957" s="260"/>
      <c r="T957" s="260"/>
      <c r="U957" s="260"/>
      <c r="V957" s="260"/>
      <c r="W957" s="260"/>
      <c r="X957" s="260"/>
      <c r="Y957" s="260"/>
      <c r="Z957" s="260"/>
      <c r="AA957" s="260"/>
    </row>
    <row r="958" ht="14.25" customHeight="1">
      <c r="A958" s="260"/>
      <c r="B958" s="260"/>
      <c r="C958" s="260"/>
      <c r="D958" s="260"/>
      <c r="E958" s="260"/>
      <c r="F958" s="260"/>
      <c r="G958" s="260"/>
      <c r="H958" s="260"/>
      <c r="I958" s="260"/>
      <c r="J958" s="260"/>
      <c r="K958" s="260"/>
      <c r="L958" s="260"/>
      <c r="M958" s="260"/>
      <c r="N958" s="260"/>
      <c r="O958" s="260"/>
      <c r="P958" s="260"/>
      <c r="Q958" s="260"/>
      <c r="R958" s="260"/>
      <c r="S958" s="260"/>
      <c r="T958" s="260"/>
      <c r="U958" s="260"/>
      <c r="V958" s="260"/>
      <c r="W958" s="260"/>
      <c r="X958" s="260"/>
      <c r="Y958" s="260"/>
      <c r="Z958" s="260"/>
      <c r="AA958" s="260"/>
    </row>
    <row r="959" ht="14.25" customHeight="1">
      <c r="A959" s="260"/>
      <c r="B959" s="260"/>
      <c r="C959" s="260"/>
      <c r="D959" s="260"/>
      <c r="E959" s="260"/>
      <c r="F959" s="260"/>
      <c r="G959" s="260"/>
      <c r="H959" s="260"/>
      <c r="I959" s="260"/>
      <c r="J959" s="260"/>
      <c r="K959" s="260"/>
      <c r="L959" s="260"/>
      <c r="M959" s="260"/>
      <c r="N959" s="260"/>
      <c r="O959" s="260"/>
      <c r="P959" s="260"/>
      <c r="Q959" s="260"/>
      <c r="R959" s="260"/>
      <c r="S959" s="260"/>
      <c r="T959" s="260"/>
      <c r="U959" s="260"/>
      <c r="V959" s="260"/>
      <c r="W959" s="260"/>
      <c r="X959" s="260"/>
      <c r="Y959" s="260"/>
      <c r="Z959" s="260"/>
      <c r="AA959" s="260"/>
    </row>
    <row r="960" ht="14.25" customHeight="1">
      <c r="A960" s="260"/>
      <c r="B960" s="260"/>
      <c r="C960" s="260"/>
      <c r="D960" s="260"/>
      <c r="E960" s="260"/>
      <c r="F960" s="260"/>
      <c r="G960" s="260"/>
      <c r="H960" s="260"/>
      <c r="I960" s="260"/>
      <c r="J960" s="260"/>
      <c r="K960" s="260"/>
      <c r="L960" s="260"/>
      <c r="M960" s="260"/>
      <c r="N960" s="260"/>
      <c r="O960" s="260"/>
      <c r="P960" s="260"/>
      <c r="Q960" s="260"/>
      <c r="R960" s="260"/>
      <c r="S960" s="260"/>
      <c r="T960" s="260"/>
      <c r="U960" s="260"/>
      <c r="V960" s="260"/>
      <c r="W960" s="260"/>
      <c r="X960" s="260"/>
      <c r="Y960" s="260"/>
      <c r="Z960" s="260"/>
      <c r="AA960" s="260"/>
    </row>
    <row r="961" ht="14.25" customHeight="1">
      <c r="A961" s="260"/>
      <c r="B961" s="260"/>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0"/>
      <c r="Z961" s="260"/>
      <c r="AA961" s="260"/>
    </row>
    <row r="962" ht="14.25" customHeight="1">
      <c r="A962" s="260"/>
      <c r="B962" s="260"/>
      <c r="C962" s="260"/>
      <c r="D962" s="260"/>
      <c r="E962" s="260"/>
      <c r="F962" s="260"/>
      <c r="G962" s="260"/>
      <c r="H962" s="260"/>
      <c r="I962" s="260"/>
      <c r="J962" s="260"/>
      <c r="K962" s="260"/>
      <c r="L962" s="260"/>
      <c r="M962" s="260"/>
      <c r="N962" s="260"/>
      <c r="O962" s="260"/>
      <c r="P962" s="260"/>
      <c r="Q962" s="260"/>
      <c r="R962" s="260"/>
      <c r="S962" s="260"/>
      <c r="T962" s="260"/>
      <c r="U962" s="260"/>
      <c r="V962" s="260"/>
      <c r="W962" s="260"/>
      <c r="X962" s="260"/>
      <c r="Y962" s="260"/>
      <c r="Z962" s="260"/>
      <c r="AA962" s="260"/>
    </row>
    <row r="963" ht="14.25" customHeight="1">
      <c r="A963" s="260"/>
      <c r="B963" s="260"/>
      <c r="C963" s="260"/>
      <c r="D963" s="260"/>
      <c r="E963" s="260"/>
      <c r="F963" s="260"/>
      <c r="G963" s="260"/>
      <c r="H963" s="260"/>
      <c r="I963" s="260"/>
      <c r="J963" s="260"/>
      <c r="K963" s="260"/>
      <c r="L963" s="260"/>
      <c r="M963" s="260"/>
      <c r="N963" s="260"/>
      <c r="O963" s="260"/>
      <c r="P963" s="260"/>
      <c r="Q963" s="260"/>
      <c r="R963" s="260"/>
      <c r="S963" s="260"/>
      <c r="T963" s="260"/>
      <c r="U963" s="260"/>
      <c r="V963" s="260"/>
      <c r="W963" s="260"/>
      <c r="X963" s="260"/>
      <c r="Y963" s="260"/>
      <c r="Z963" s="260"/>
      <c r="AA963" s="260"/>
    </row>
    <row r="964" ht="14.25" customHeight="1">
      <c r="A964" s="260"/>
      <c r="B964" s="260"/>
      <c r="C964" s="260"/>
      <c r="D964" s="260"/>
      <c r="E964" s="260"/>
      <c r="F964" s="260"/>
      <c r="G964" s="260"/>
      <c r="H964" s="260"/>
      <c r="I964" s="260"/>
      <c r="J964" s="260"/>
      <c r="K964" s="260"/>
      <c r="L964" s="260"/>
      <c r="M964" s="260"/>
      <c r="N964" s="260"/>
      <c r="O964" s="260"/>
      <c r="P964" s="260"/>
      <c r="Q964" s="260"/>
      <c r="R964" s="260"/>
      <c r="S964" s="260"/>
      <c r="T964" s="260"/>
      <c r="U964" s="260"/>
      <c r="V964" s="260"/>
      <c r="W964" s="260"/>
      <c r="X964" s="260"/>
      <c r="Y964" s="260"/>
      <c r="Z964" s="260"/>
      <c r="AA964" s="260"/>
    </row>
    <row r="965" ht="14.25" customHeight="1">
      <c r="A965" s="260"/>
      <c r="B965" s="260"/>
      <c r="C965" s="260"/>
      <c r="D965" s="260"/>
      <c r="E965" s="260"/>
      <c r="F965" s="260"/>
      <c r="G965" s="260"/>
      <c r="H965" s="260"/>
      <c r="I965" s="260"/>
      <c r="J965" s="260"/>
      <c r="K965" s="260"/>
      <c r="L965" s="260"/>
      <c r="M965" s="260"/>
      <c r="N965" s="260"/>
      <c r="O965" s="260"/>
      <c r="P965" s="260"/>
      <c r="Q965" s="260"/>
      <c r="R965" s="260"/>
      <c r="S965" s="260"/>
      <c r="T965" s="260"/>
      <c r="U965" s="260"/>
      <c r="V965" s="260"/>
      <c r="W965" s="260"/>
      <c r="X965" s="260"/>
      <c r="Y965" s="260"/>
      <c r="Z965" s="260"/>
      <c r="AA965" s="260"/>
    </row>
    <row r="966" ht="14.25" customHeight="1">
      <c r="A966" s="260"/>
      <c r="B966" s="260"/>
      <c r="C966" s="260"/>
      <c r="D966" s="260"/>
      <c r="E966" s="260"/>
      <c r="F966" s="260"/>
      <c r="G966" s="260"/>
      <c r="H966" s="260"/>
      <c r="I966" s="260"/>
      <c r="J966" s="260"/>
      <c r="K966" s="260"/>
      <c r="L966" s="260"/>
      <c r="M966" s="260"/>
      <c r="N966" s="260"/>
      <c r="O966" s="260"/>
      <c r="P966" s="260"/>
      <c r="Q966" s="260"/>
      <c r="R966" s="260"/>
      <c r="S966" s="260"/>
      <c r="T966" s="260"/>
      <c r="U966" s="260"/>
      <c r="V966" s="260"/>
      <c r="W966" s="260"/>
      <c r="X966" s="260"/>
      <c r="Y966" s="260"/>
      <c r="Z966" s="260"/>
      <c r="AA966" s="260"/>
    </row>
    <row r="967" ht="14.25" customHeight="1">
      <c r="A967" s="260"/>
      <c r="B967" s="260"/>
      <c r="C967" s="260"/>
      <c r="D967" s="260"/>
      <c r="E967" s="260"/>
      <c r="F967" s="260"/>
      <c r="G967" s="260"/>
      <c r="H967" s="260"/>
      <c r="I967" s="260"/>
      <c r="J967" s="260"/>
      <c r="K967" s="260"/>
      <c r="L967" s="260"/>
      <c r="M967" s="260"/>
      <c r="N967" s="260"/>
      <c r="O967" s="260"/>
      <c r="P967" s="260"/>
      <c r="Q967" s="260"/>
      <c r="R967" s="260"/>
      <c r="S967" s="260"/>
      <c r="T967" s="260"/>
      <c r="U967" s="260"/>
      <c r="V967" s="260"/>
      <c r="W967" s="260"/>
      <c r="X967" s="260"/>
      <c r="Y967" s="260"/>
      <c r="Z967" s="260"/>
      <c r="AA967" s="260"/>
    </row>
    <row r="968" ht="14.25" customHeight="1">
      <c r="A968" s="260"/>
      <c r="B968" s="260"/>
      <c r="C968" s="260"/>
      <c r="D968" s="260"/>
      <c r="E968" s="260"/>
      <c r="F968" s="260"/>
      <c r="G968" s="260"/>
      <c r="H968" s="260"/>
      <c r="I968" s="260"/>
      <c r="J968" s="260"/>
      <c r="K968" s="260"/>
      <c r="L968" s="260"/>
      <c r="M968" s="260"/>
      <c r="N968" s="260"/>
      <c r="O968" s="260"/>
      <c r="P968" s="260"/>
      <c r="Q968" s="260"/>
      <c r="R968" s="260"/>
      <c r="S968" s="260"/>
      <c r="T968" s="260"/>
      <c r="U968" s="260"/>
      <c r="V968" s="260"/>
      <c r="W968" s="260"/>
      <c r="X968" s="260"/>
      <c r="Y968" s="260"/>
      <c r="Z968" s="260"/>
      <c r="AA968" s="260"/>
    </row>
    <row r="969" ht="14.25" customHeight="1">
      <c r="A969" s="260"/>
      <c r="B969" s="260"/>
      <c r="C969" s="260"/>
      <c r="D969" s="260"/>
      <c r="E969" s="260"/>
      <c r="F969" s="260"/>
      <c r="G969" s="260"/>
      <c r="H969" s="260"/>
      <c r="I969" s="260"/>
      <c r="J969" s="260"/>
      <c r="K969" s="260"/>
      <c r="L969" s="260"/>
      <c r="M969" s="260"/>
      <c r="N969" s="260"/>
      <c r="O969" s="260"/>
      <c r="P969" s="260"/>
      <c r="Q969" s="260"/>
      <c r="R969" s="260"/>
      <c r="S969" s="260"/>
      <c r="T969" s="260"/>
      <c r="U969" s="260"/>
      <c r="V969" s="260"/>
      <c r="W969" s="260"/>
      <c r="X969" s="260"/>
      <c r="Y969" s="260"/>
      <c r="Z969" s="260"/>
      <c r="AA969" s="260"/>
    </row>
    <row r="970" ht="14.25" customHeight="1">
      <c r="A970" s="260"/>
      <c r="B970" s="260"/>
      <c r="C970" s="260"/>
      <c r="D970" s="260"/>
      <c r="E970" s="260"/>
      <c r="F970" s="260"/>
      <c r="G970" s="260"/>
      <c r="H970" s="260"/>
      <c r="I970" s="260"/>
      <c r="J970" s="260"/>
      <c r="K970" s="260"/>
      <c r="L970" s="260"/>
      <c r="M970" s="260"/>
      <c r="N970" s="260"/>
      <c r="O970" s="260"/>
      <c r="P970" s="260"/>
      <c r="Q970" s="260"/>
      <c r="R970" s="260"/>
      <c r="S970" s="260"/>
      <c r="T970" s="260"/>
      <c r="U970" s="260"/>
      <c r="V970" s="260"/>
      <c r="W970" s="260"/>
      <c r="X970" s="260"/>
      <c r="Y970" s="260"/>
      <c r="Z970" s="260"/>
      <c r="AA970" s="260"/>
    </row>
    <row r="971" ht="14.25" customHeight="1">
      <c r="A971" s="260"/>
      <c r="B971" s="260"/>
      <c r="C971" s="260"/>
      <c r="D971" s="260"/>
      <c r="E971" s="260"/>
      <c r="F971" s="260"/>
      <c r="G971" s="260"/>
      <c r="H971" s="260"/>
      <c r="I971" s="260"/>
      <c r="J971" s="260"/>
      <c r="K971" s="260"/>
      <c r="L971" s="260"/>
      <c r="M971" s="260"/>
      <c r="N971" s="260"/>
      <c r="O971" s="260"/>
      <c r="P971" s="260"/>
      <c r="Q971" s="260"/>
      <c r="R971" s="260"/>
      <c r="S971" s="260"/>
      <c r="T971" s="260"/>
      <c r="U971" s="260"/>
      <c r="V971" s="260"/>
      <c r="W971" s="260"/>
      <c r="X971" s="260"/>
      <c r="Y971" s="260"/>
      <c r="Z971" s="260"/>
      <c r="AA971" s="260"/>
    </row>
    <row r="972" ht="14.25" customHeight="1">
      <c r="A972" s="260"/>
      <c r="B972" s="260"/>
      <c r="C972" s="260"/>
      <c r="D972" s="260"/>
      <c r="E972" s="260"/>
      <c r="F972" s="260"/>
      <c r="G972" s="260"/>
      <c r="H972" s="260"/>
      <c r="I972" s="260"/>
      <c r="J972" s="260"/>
      <c r="K972" s="260"/>
      <c r="L972" s="260"/>
      <c r="M972" s="260"/>
      <c r="N972" s="260"/>
      <c r="O972" s="260"/>
      <c r="P972" s="260"/>
      <c r="Q972" s="260"/>
      <c r="R972" s="260"/>
      <c r="S972" s="260"/>
      <c r="T972" s="260"/>
      <c r="U972" s="260"/>
      <c r="V972" s="260"/>
      <c r="W972" s="260"/>
      <c r="X972" s="260"/>
      <c r="Y972" s="260"/>
      <c r="Z972" s="260"/>
      <c r="AA972" s="260"/>
    </row>
    <row r="973" ht="14.25" customHeight="1">
      <c r="A973" s="260"/>
      <c r="B973" s="260"/>
      <c r="C973" s="260"/>
      <c r="D973" s="260"/>
      <c r="E973" s="260"/>
      <c r="F973" s="260"/>
      <c r="G973" s="260"/>
      <c r="H973" s="260"/>
      <c r="I973" s="260"/>
      <c r="J973" s="260"/>
      <c r="K973" s="260"/>
      <c r="L973" s="260"/>
      <c r="M973" s="260"/>
      <c r="N973" s="260"/>
      <c r="O973" s="260"/>
      <c r="P973" s="260"/>
      <c r="Q973" s="260"/>
      <c r="R973" s="260"/>
      <c r="S973" s="260"/>
      <c r="T973" s="260"/>
      <c r="U973" s="260"/>
      <c r="V973" s="260"/>
      <c r="W973" s="260"/>
      <c r="X973" s="260"/>
      <c r="Y973" s="260"/>
      <c r="Z973" s="260"/>
      <c r="AA973" s="260"/>
    </row>
    <row r="974" ht="14.25" customHeight="1">
      <c r="A974" s="260"/>
      <c r="B974" s="260"/>
      <c r="C974" s="260"/>
      <c r="D974" s="260"/>
      <c r="E974" s="260"/>
      <c r="F974" s="260"/>
      <c r="G974" s="260"/>
      <c r="H974" s="260"/>
      <c r="I974" s="260"/>
      <c r="J974" s="260"/>
      <c r="K974" s="260"/>
      <c r="L974" s="260"/>
      <c r="M974" s="260"/>
      <c r="N974" s="260"/>
      <c r="O974" s="260"/>
      <c r="P974" s="260"/>
      <c r="Q974" s="260"/>
      <c r="R974" s="260"/>
      <c r="S974" s="260"/>
      <c r="T974" s="260"/>
      <c r="U974" s="260"/>
      <c r="V974" s="260"/>
      <c r="W974" s="260"/>
      <c r="X974" s="260"/>
      <c r="Y974" s="260"/>
      <c r="Z974" s="260"/>
      <c r="AA974" s="260"/>
    </row>
    <row r="975" ht="14.25" customHeight="1">
      <c r="A975" s="260"/>
      <c r="B975" s="260"/>
      <c r="C975" s="260"/>
      <c r="D975" s="260"/>
      <c r="E975" s="260"/>
      <c r="F975" s="260"/>
      <c r="G975" s="260"/>
      <c r="H975" s="260"/>
      <c r="I975" s="260"/>
      <c r="J975" s="260"/>
      <c r="K975" s="260"/>
      <c r="L975" s="260"/>
      <c r="M975" s="260"/>
      <c r="N975" s="260"/>
      <c r="O975" s="260"/>
      <c r="P975" s="260"/>
      <c r="Q975" s="260"/>
      <c r="R975" s="260"/>
      <c r="S975" s="260"/>
      <c r="T975" s="260"/>
      <c r="U975" s="260"/>
      <c r="V975" s="260"/>
      <c r="W975" s="260"/>
      <c r="X975" s="260"/>
      <c r="Y975" s="260"/>
      <c r="Z975" s="260"/>
      <c r="AA975" s="260"/>
    </row>
    <row r="976" ht="14.25" customHeight="1">
      <c r="A976" s="260"/>
      <c r="B976" s="260"/>
      <c r="C976" s="260"/>
      <c r="D976" s="260"/>
      <c r="E976" s="260"/>
      <c r="F976" s="260"/>
      <c r="G976" s="260"/>
      <c r="H976" s="260"/>
      <c r="I976" s="260"/>
      <c r="J976" s="260"/>
      <c r="K976" s="260"/>
      <c r="L976" s="260"/>
      <c r="M976" s="260"/>
      <c r="N976" s="260"/>
      <c r="O976" s="260"/>
      <c r="P976" s="260"/>
      <c r="Q976" s="260"/>
      <c r="R976" s="260"/>
      <c r="S976" s="260"/>
      <c r="T976" s="260"/>
      <c r="U976" s="260"/>
      <c r="V976" s="260"/>
      <c r="W976" s="260"/>
      <c r="X976" s="260"/>
      <c r="Y976" s="260"/>
      <c r="Z976" s="260"/>
      <c r="AA976" s="260"/>
    </row>
    <row r="977" ht="14.25" customHeight="1">
      <c r="A977" s="260"/>
      <c r="B977" s="260"/>
      <c r="C977" s="260"/>
      <c r="D977" s="260"/>
      <c r="E977" s="260"/>
      <c r="F977" s="260"/>
      <c r="G977" s="260"/>
      <c r="H977" s="260"/>
      <c r="I977" s="260"/>
      <c r="J977" s="260"/>
      <c r="K977" s="260"/>
      <c r="L977" s="260"/>
      <c r="M977" s="260"/>
      <c r="N977" s="260"/>
      <c r="O977" s="260"/>
      <c r="P977" s="260"/>
      <c r="Q977" s="260"/>
      <c r="R977" s="260"/>
      <c r="S977" s="260"/>
      <c r="T977" s="260"/>
      <c r="U977" s="260"/>
      <c r="V977" s="260"/>
      <c r="W977" s="260"/>
      <c r="X977" s="260"/>
      <c r="Y977" s="260"/>
      <c r="Z977" s="260"/>
      <c r="AA977" s="260"/>
    </row>
    <row r="978" ht="14.25" customHeight="1">
      <c r="A978" s="260"/>
      <c r="B978" s="260"/>
      <c r="C978" s="260"/>
      <c r="D978" s="260"/>
      <c r="E978" s="260"/>
      <c r="F978" s="260"/>
      <c r="G978" s="260"/>
      <c r="H978" s="260"/>
      <c r="I978" s="260"/>
      <c r="J978" s="260"/>
      <c r="K978" s="260"/>
      <c r="L978" s="260"/>
      <c r="M978" s="260"/>
      <c r="N978" s="260"/>
      <c r="O978" s="260"/>
      <c r="P978" s="260"/>
      <c r="Q978" s="260"/>
      <c r="R978" s="260"/>
      <c r="S978" s="260"/>
      <c r="T978" s="260"/>
      <c r="U978" s="260"/>
      <c r="V978" s="260"/>
      <c r="W978" s="260"/>
      <c r="X978" s="260"/>
      <c r="Y978" s="260"/>
      <c r="Z978" s="260"/>
      <c r="AA978" s="260"/>
    </row>
    <row r="979" ht="14.25" customHeight="1">
      <c r="A979" s="260"/>
      <c r="B979" s="260"/>
      <c r="C979" s="260"/>
      <c r="D979" s="260"/>
      <c r="E979" s="260"/>
      <c r="F979" s="260"/>
      <c r="G979" s="260"/>
      <c r="H979" s="260"/>
      <c r="I979" s="260"/>
      <c r="J979" s="260"/>
      <c r="K979" s="260"/>
      <c r="L979" s="260"/>
      <c r="M979" s="260"/>
      <c r="N979" s="260"/>
      <c r="O979" s="260"/>
      <c r="P979" s="260"/>
      <c r="Q979" s="260"/>
      <c r="R979" s="260"/>
      <c r="S979" s="260"/>
      <c r="T979" s="260"/>
      <c r="U979" s="260"/>
      <c r="V979" s="260"/>
      <c r="W979" s="260"/>
      <c r="X979" s="260"/>
      <c r="Y979" s="260"/>
      <c r="Z979" s="260"/>
      <c r="AA979" s="260"/>
    </row>
    <row r="980" ht="14.25" customHeight="1">
      <c r="A980" s="260"/>
      <c r="B980" s="260"/>
      <c r="C980" s="260"/>
      <c r="D980" s="260"/>
      <c r="E980" s="260"/>
      <c r="F980" s="260"/>
      <c r="G980" s="260"/>
      <c r="H980" s="260"/>
      <c r="I980" s="260"/>
      <c r="J980" s="260"/>
      <c r="K980" s="260"/>
      <c r="L980" s="260"/>
      <c r="M980" s="260"/>
      <c r="N980" s="260"/>
      <c r="O980" s="260"/>
      <c r="P980" s="260"/>
      <c r="Q980" s="260"/>
      <c r="R980" s="260"/>
      <c r="S980" s="260"/>
      <c r="T980" s="260"/>
      <c r="U980" s="260"/>
      <c r="V980" s="260"/>
      <c r="W980" s="260"/>
      <c r="X980" s="260"/>
      <c r="Y980" s="260"/>
      <c r="Z980" s="260"/>
      <c r="AA980" s="260"/>
    </row>
    <row r="981" ht="14.25" customHeight="1">
      <c r="A981" s="260"/>
      <c r="B981" s="260"/>
      <c r="C981" s="260"/>
      <c r="D981" s="260"/>
      <c r="E981" s="260"/>
      <c r="F981" s="260"/>
      <c r="G981" s="260"/>
      <c r="H981" s="260"/>
      <c r="I981" s="260"/>
      <c r="J981" s="260"/>
      <c r="K981" s="260"/>
      <c r="L981" s="260"/>
      <c r="M981" s="260"/>
      <c r="N981" s="260"/>
      <c r="O981" s="260"/>
      <c r="P981" s="260"/>
      <c r="Q981" s="260"/>
      <c r="R981" s="260"/>
      <c r="S981" s="260"/>
      <c r="T981" s="260"/>
      <c r="U981" s="260"/>
      <c r="V981" s="260"/>
      <c r="W981" s="260"/>
      <c r="X981" s="260"/>
      <c r="Y981" s="260"/>
      <c r="Z981" s="260"/>
      <c r="AA981" s="260"/>
    </row>
    <row r="982" ht="14.25" customHeight="1">
      <c r="A982" s="260"/>
      <c r="B982" s="260"/>
      <c r="C982" s="260"/>
      <c r="D982" s="260"/>
      <c r="E982" s="260"/>
      <c r="F982" s="260"/>
      <c r="G982" s="260"/>
      <c r="H982" s="260"/>
      <c r="I982" s="260"/>
      <c r="J982" s="260"/>
      <c r="K982" s="260"/>
      <c r="L982" s="260"/>
      <c r="M982" s="260"/>
      <c r="N982" s="260"/>
      <c r="O982" s="260"/>
      <c r="P982" s="260"/>
      <c r="Q982" s="260"/>
      <c r="R982" s="260"/>
      <c r="S982" s="260"/>
      <c r="T982" s="260"/>
      <c r="U982" s="260"/>
      <c r="V982" s="260"/>
      <c r="W982" s="260"/>
      <c r="X982" s="260"/>
      <c r="Y982" s="260"/>
      <c r="Z982" s="260"/>
      <c r="AA982" s="260"/>
    </row>
    <row r="983" ht="14.25" customHeight="1">
      <c r="A983" s="260"/>
      <c r="B983" s="260"/>
      <c r="C983" s="260"/>
      <c r="D983" s="260"/>
      <c r="E983" s="260"/>
      <c r="F983" s="260"/>
      <c r="G983" s="260"/>
      <c r="H983" s="260"/>
      <c r="I983" s="260"/>
      <c r="J983" s="260"/>
      <c r="K983" s="260"/>
      <c r="L983" s="260"/>
      <c r="M983" s="260"/>
      <c r="N983" s="260"/>
      <c r="O983" s="260"/>
      <c r="P983" s="260"/>
      <c r="Q983" s="260"/>
      <c r="R983" s="260"/>
      <c r="S983" s="260"/>
      <c r="T983" s="260"/>
      <c r="U983" s="260"/>
      <c r="V983" s="260"/>
      <c r="W983" s="260"/>
      <c r="X983" s="260"/>
      <c r="Y983" s="260"/>
      <c r="Z983" s="260"/>
      <c r="AA983" s="260"/>
    </row>
    <row r="984" ht="14.25" customHeight="1">
      <c r="A984" s="260"/>
      <c r="B984" s="260"/>
      <c r="C984" s="260"/>
      <c r="D984" s="260"/>
      <c r="E984" s="260"/>
      <c r="F984" s="260"/>
      <c r="G984" s="260"/>
      <c r="H984" s="260"/>
      <c r="I984" s="260"/>
      <c r="J984" s="260"/>
      <c r="K984" s="260"/>
      <c r="L984" s="260"/>
      <c r="M984" s="260"/>
      <c r="N984" s="260"/>
      <c r="O984" s="260"/>
      <c r="P984" s="260"/>
      <c r="Q984" s="260"/>
      <c r="R984" s="260"/>
      <c r="S984" s="260"/>
      <c r="T984" s="260"/>
      <c r="U984" s="260"/>
      <c r="V984" s="260"/>
      <c r="W984" s="260"/>
      <c r="X984" s="260"/>
      <c r="Y984" s="260"/>
      <c r="Z984" s="260"/>
      <c r="AA984" s="260"/>
    </row>
    <row r="985" ht="14.25" customHeight="1">
      <c r="A985" s="260"/>
      <c r="B985" s="260"/>
      <c r="C985" s="260"/>
      <c r="D985" s="260"/>
      <c r="E985" s="260"/>
      <c r="F985" s="260"/>
      <c r="G985" s="260"/>
      <c r="H985" s="260"/>
      <c r="I985" s="260"/>
      <c r="J985" s="260"/>
      <c r="K985" s="260"/>
      <c r="L985" s="260"/>
      <c r="M985" s="260"/>
      <c r="N985" s="260"/>
      <c r="O985" s="260"/>
      <c r="P985" s="260"/>
      <c r="Q985" s="260"/>
      <c r="R985" s="260"/>
      <c r="S985" s="260"/>
      <c r="T985" s="260"/>
      <c r="U985" s="260"/>
      <c r="V985" s="260"/>
      <c r="W985" s="260"/>
      <c r="X985" s="260"/>
      <c r="Y985" s="260"/>
      <c r="Z985" s="260"/>
      <c r="AA985" s="260"/>
    </row>
    <row r="986" ht="14.25" customHeight="1">
      <c r="A986" s="260"/>
      <c r="B986" s="260"/>
      <c r="C986" s="260"/>
      <c r="D986" s="260"/>
      <c r="E986" s="260"/>
      <c r="F986" s="260"/>
      <c r="G986" s="260"/>
      <c r="H986" s="260"/>
      <c r="I986" s="260"/>
      <c r="J986" s="260"/>
      <c r="K986" s="260"/>
      <c r="L986" s="260"/>
      <c r="M986" s="260"/>
      <c r="N986" s="260"/>
      <c r="O986" s="260"/>
      <c r="P986" s="260"/>
      <c r="Q986" s="260"/>
      <c r="R986" s="260"/>
      <c r="S986" s="260"/>
      <c r="T986" s="260"/>
      <c r="U986" s="260"/>
      <c r="V986" s="260"/>
      <c r="W986" s="260"/>
      <c r="X986" s="260"/>
      <c r="Y986" s="260"/>
      <c r="Z986" s="260"/>
      <c r="AA986" s="260"/>
    </row>
    <row r="987" ht="14.25" customHeight="1">
      <c r="A987" s="260"/>
      <c r="B987" s="260"/>
      <c r="C987" s="260"/>
      <c r="D987" s="260"/>
      <c r="E987" s="260"/>
      <c r="F987" s="260"/>
      <c r="G987" s="260"/>
      <c r="H987" s="260"/>
      <c r="I987" s="260"/>
      <c r="J987" s="260"/>
      <c r="K987" s="260"/>
      <c r="L987" s="260"/>
      <c r="M987" s="260"/>
      <c r="N987" s="260"/>
      <c r="O987" s="260"/>
      <c r="P987" s="260"/>
      <c r="Q987" s="260"/>
      <c r="R987" s="260"/>
      <c r="S987" s="260"/>
      <c r="T987" s="260"/>
      <c r="U987" s="260"/>
      <c r="V987" s="260"/>
      <c r="W987" s="260"/>
      <c r="X987" s="260"/>
      <c r="Y987" s="260"/>
      <c r="Z987" s="260"/>
      <c r="AA987" s="260"/>
    </row>
    <row r="988" ht="14.25" customHeight="1">
      <c r="A988" s="260"/>
      <c r="B988" s="260"/>
      <c r="C988" s="260"/>
      <c r="D988" s="260"/>
      <c r="E988" s="260"/>
      <c r="F988" s="260"/>
      <c r="G988" s="260"/>
      <c r="H988" s="260"/>
      <c r="I988" s="260"/>
      <c r="J988" s="260"/>
      <c r="K988" s="260"/>
      <c r="L988" s="260"/>
      <c r="M988" s="260"/>
      <c r="N988" s="260"/>
      <c r="O988" s="260"/>
      <c r="P988" s="260"/>
      <c r="Q988" s="260"/>
      <c r="R988" s="260"/>
      <c r="S988" s="260"/>
      <c r="T988" s="260"/>
      <c r="U988" s="260"/>
      <c r="V988" s="260"/>
      <c r="W988" s="260"/>
      <c r="X988" s="260"/>
      <c r="Y988" s="260"/>
      <c r="Z988" s="260"/>
      <c r="AA988" s="260"/>
    </row>
    <row r="989" ht="14.25" customHeight="1">
      <c r="A989" s="260"/>
      <c r="B989" s="260"/>
      <c r="C989" s="260"/>
      <c r="D989" s="260"/>
      <c r="E989" s="260"/>
      <c r="F989" s="260"/>
      <c r="G989" s="260"/>
      <c r="H989" s="260"/>
      <c r="I989" s="260"/>
      <c r="J989" s="260"/>
      <c r="K989" s="260"/>
      <c r="L989" s="260"/>
      <c r="M989" s="260"/>
      <c r="N989" s="260"/>
      <c r="O989" s="260"/>
      <c r="P989" s="260"/>
      <c r="Q989" s="260"/>
      <c r="R989" s="260"/>
      <c r="S989" s="260"/>
      <c r="T989" s="260"/>
      <c r="U989" s="260"/>
      <c r="V989" s="260"/>
      <c r="W989" s="260"/>
      <c r="X989" s="260"/>
      <c r="Y989" s="260"/>
      <c r="Z989" s="260"/>
      <c r="AA989" s="260"/>
    </row>
    <row r="990" ht="14.25" customHeight="1">
      <c r="A990" s="260"/>
      <c r="B990" s="260"/>
      <c r="C990" s="260"/>
      <c r="D990" s="260"/>
      <c r="E990" s="260"/>
      <c r="F990" s="260"/>
      <c r="G990" s="260"/>
      <c r="H990" s="260"/>
      <c r="I990" s="260"/>
      <c r="J990" s="260"/>
      <c r="K990" s="260"/>
      <c r="L990" s="260"/>
      <c r="M990" s="260"/>
      <c r="N990" s="260"/>
      <c r="O990" s="260"/>
      <c r="P990" s="260"/>
      <c r="Q990" s="260"/>
      <c r="R990" s="260"/>
      <c r="S990" s="260"/>
      <c r="T990" s="260"/>
      <c r="U990" s="260"/>
      <c r="V990" s="260"/>
      <c r="W990" s="260"/>
      <c r="X990" s="260"/>
      <c r="Y990" s="260"/>
      <c r="Z990" s="260"/>
      <c r="AA990" s="260"/>
    </row>
    <row r="991" ht="14.25" customHeight="1">
      <c r="A991" s="260"/>
      <c r="B991" s="260"/>
      <c r="C991" s="260"/>
      <c r="D991" s="260"/>
      <c r="E991" s="260"/>
      <c r="F991" s="260"/>
      <c r="G991" s="260"/>
      <c r="H991" s="260"/>
      <c r="I991" s="260"/>
      <c r="J991" s="260"/>
      <c r="K991" s="260"/>
      <c r="L991" s="260"/>
      <c r="M991" s="260"/>
      <c r="N991" s="260"/>
      <c r="O991" s="260"/>
      <c r="P991" s="260"/>
      <c r="Q991" s="260"/>
      <c r="R991" s="260"/>
      <c r="S991" s="260"/>
      <c r="T991" s="260"/>
      <c r="U991" s="260"/>
      <c r="V991" s="260"/>
      <c r="W991" s="260"/>
      <c r="X991" s="260"/>
      <c r="Y991" s="260"/>
      <c r="Z991" s="260"/>
      <c r="AA991" s="260"/>
    </row>
    <row r="992" ht="14.25" customHeight="1">
      <c r="A992" s="260"/>
      <c r="B992" s="260"/>
      <c r="C992" s="260"/>
      <c r="D992" s="260"/>
      <c r="E992" s="260"/>
      <c r="F992" s="260"/>
      <c r="G992" s="260"/>
      <c r="H992" s="260"/>
      <c r="I992" s="260"/>
      <c r="J992" s="260"/>
      <c r="K992" s="260"/>
      <c r="L992" s="260"/>
      <c r="M992" s="260"/>
      <c r="N992" s="260"/>
      <c r="O992" s="260"/>
      <c r="P992" s="260"/>
      <c r="Q992" s="260"/>
      <c r="R992" s="260"/>
      <c r="S992" s="260"/>
      <c r="T992" s="260"/>
      <c r="U992" s="260"/>
      <c r="V992" s="260"/>
      <c r="W992" s="260"/>
      <c r="X992" s="260"/>
      <c r="Y992" s="260"/>
      <c r="Z992" s="260"/>
      <c r="AA992" s="260"/>
    </row>
    <row r="993" ht="14.25" customHeight="1">
      <c r="A993" s="260"/>
      <c r="B993" s="260"/>
      <c r="C993" s="260"/>
      <c r="D993" s="260"/>
      <c r="E993" s="260"/>
      <c r="F993" s="260"/>
      <c r="G993" s="260"/>
      <c r="H993" s="260"/>
      <c r="I993" s="260"/>
      <c r="J993" s="260"/>
      <c r="K993" s="260"/>
      <c r="L993" s="260"/>
      <c r="M993" s="260"/>
      <c r="N993" s="260"/>
      <c r="O993" s="260"/>
      <c r="P993" s="260"/>
      <c r="Q993" s="260"/>
      <c r="R993" s="260"/>
      <c r="S993" s="260"/>
      <c r="T993" s="260"/>
      <c r="U993" s="260"/>
      <c r="V993" s="260"/>
      <c r="W993" s="260"/>
      <c r="X993" s="260"/>
      <c r="Y993" s="260"/>
      <c r="Z993" s="260"/>
      <c r="AA993" s="260"/>
    </row>
    <row r="994" ht="14.25" customHeight="1">
      <c r="A994" s="260"/>
      <c r="B994" s="260"/>
      <c r="C994" s="260"/>
      <c r="D994" s="260"/>
      <c r="E994" s="260"/>
      <c r="F994" s="260"/>
      <c r="G994" s="260"/>
      <c r="H994" s="260"/>
      <c r="I994" s="260"/>
      <c r="J994" s="260"/>
      <c r="K994" s="260"/>
      <c r="L994" s="260"/>
      <c r="M994" s="260"/>
      <c r="N994" s="260"/>
      <c r="O994" s="260"/>
      <c r="P994" s="260"/>
      <c r="Q994" s="260"/>
      <c r="R994" s="260"/>
      <c r="S994" s="260"/>
      <c r="T994" s="260"/>
      <c r="U994" s="260"/>
      <c r="V994" s="260"/>
      <c r="W994" s="260"/>
      <c r="X994" s="260"/>
      <c r="Y994" s="260"/>
      <c r="Z994" s="260"/>
      <c r="AA994" s="260"/>
    </row>
    <row r="995" ht="14.25" customHeight="1">
      <c r="A995" s="260"/>
      <c r="B995" s="260"/>
      <c r="C995" s="260"/>
      <c r="D995" s="260"/>
      <c r="E995" s="260"/>
      <c r="F995" s="260"/>
      <c r="G995" s="260"/>
      <c r="H995" s="260"/>
      <c r="I995" s="260"/>
      <c r="J995" s="260"/>
      <c r="K995" s="260"/>
      <c r="L995" s="260"/>
      <c r="M995" s="260"/>
      <c r="N995" s="260"/>
      <c r="O995" s="260"/>
      <c r="P995" s="260"/>
      <c r="Q995" s="260"/>
      <c r="R995" s="260"/>
      <c r="S995" s="260"/>
      <c r="T995" s="260"/>
      <c r="U995" s="260"/>
      <c r="V995" s="260"/>
      <c r="W995" s="260"/>
      <c r="X995" s="260"/>
      <c r="Y995" s="260"/>
      <c r="Z995" s="260"/>
      <c r="AA995" s="260"/>
    </row>
    <row r="996" ht="14.25" customHeight="1">
      <c r="A996" s="260"/>
      <c r="B996" s="260"/>
      <c r="C996" s="260"/>
      <c r="D996" s="260"/>
      <c r="E996" s="260"/>
      <c r="F996" s="260"/>
      <c r="G996" s="260"/>
      <c r="H996" s="260"/>
      <c r="I996" s="260"/>
      <c r="J996" s="260"/>
      <c r="K996" s="260"/>
      <c r="L996" s="260"/>
      <c r="M996" s="260"/>
      <c r="N996" s="260"/>
      <c r="O996" s="260"/>
      <c r="P996" s="260"/>
      <c r="Q996" s="260"/>
      <c r="R996" s="260"/>
      <c r="S996" s="260"/>
      <c r="T996" s="260"/>
      <c r="U996" s="260"/>
      <c r="V996" s="260"/>
      <c r="W996" s="260"/>
      <c r="X996" s="260"/>
      <c r="Y996" s="260"/>
      <c r="Z996" s="260"/>
      <c r="AA996" s="260"/>
    </row>
    <row r="997" ht="14.25" customHeight="1">
      <c r="A997" s="260"/>
      <c r="B997" s="260"/>
      <c r="C997" s="260"/>
      <c r="D997" s="260"/>
      <c r="E997" s="260"/>
      <c r="F997" s="260"/>
      <c r="G997" s="260"/>
      <c r="H997" s="260"/>
      <c r="I997" s="260"/>
      <c r="J997" s="260"/>
      <c r="K997" s="260"/>
      <c r="L997" s="260"/>
      <c r="M997" s="260"/>
      <c r="N997" s="260"/>
      <c r="O997" s="260"/>
      <c r="P997" s="260"/>
      <c r="Q997" s="260"/>
      <c r="R997" s="260"/>
      <c r="S997" s="260"/>
      <c r="T997" s="260"/>
      <c r="U997" s="260"/>
      <c r="V997" s="260"/>
      <c r="W997" s="260"/>
      <c r="X997" s="260"/>
      <c r="Y997" s="260"/>
      <c r="Z997" s="260"/>
      <c r="AA997" s="260"/>
    </row>
    <row r="998" ht="14.25" customHeight="1">
      <c r="A998" s="260"/>
      <c r="B998" s="260"/>
      <c r="C998" s="260"/>
      <c r="D998" s="260"/>
      <c r="E998" s="260"/>
      <c r="F998" s="260"/>
      <c r="G998" s="260"/>
      <c r="H998" s="260"/>
      <c r="I998" s="260"/>
      <c r="J998" s="260"/>
      <c r="K998" s="260"/>
      <c r="L998" s="260"/>
      <c r="M998" s="260"/>
      <c r="N998" s="260"/>
      <c r="O998" s="260"/>
      <c r="P998" s="260"/>
      <c r="Q998" s="260"/>
      <c r="R998" s="260"/>
      <c r="S998" s="260"/>
      <c r="T998" s="260"/>
      <c r="U998" s="260"/>
      <c r="V998" s="260"/>
      <c r="W998" s="260"/>
      <c r="X998" s="260"/>
      <c r="Y998" s="260"/>
      <c r="Z998" s="260"/>
      <c r="AA998" s="260"/>
    </row>
    <row r="999" ht="14.25" customHeight="1">
      <c r="A999" s="260"/>
      <c r="B999" s="260"/>
      <c r="C999" s="260"/>
      <c r="D999" s="260"/>
      <c r="E999" s="260"/>
      <c r="F999" s="260"/>
      <c r="G999" s="260"/>
      <c r="H999" s="260"/>
      <c r="I999" s="260"/>
      <c r="J999" s="260"/>
      <c r="K999" s="260"/>
      <c r="L999" s="260"/>
      <c r="M999" s="260"/>
      <c r="N999" s="260"/>
      <c r="O999" s="260"/>
      <c r="P999" s="260"/>
      <c r="Q999" s="260"/>
      <c r="R999" s="260"/>
      <c r="S999" s="260"/>
      <c r="T999" s="260"/>
      <c r="U999" s="260"/>
      <c r="V999" s="260"/>
      <c r="W999" s="260"/>
      <c r="X999" s="260"/>
      <c r="Y999" s="260"/>
      <c r="Z999" s="260"/>
      <c r="AA999" s="260"/>
    </row>
    <row r="1000" ht="14.25" customHeight="1">
      <c r="A1000" s="260"/>
      <c r="B1000" s="260"/>
      <c r="C1000" s="260"/>
      <c r="D1000" s="260"/>
      <c r="E1000" s="260"/>
      <c r="F1000" s="260"/>
      <c r="G1000" s="260"/>
      <c r="H1000" s="260"/>
      <c r="I1000" s="260"/>
      <c r="J1000" s="260"/>
      <c r="K1000" s="260"/>
      <c r="L1000" s="260"/>
      <c r="M1000" s="260"/>
      <c r="N1000" s="260"/>
      <c r="O1000" s="260"/>
      <c r="P1000" s="260"/>
      <c r="Q1000" s="260"/>
      <c r="R1000" s="260"/>
      <c r="S1000" s="260"/>
      <c r="T1000" s="260"/>
      <c r="U1000" s="260"/>
      <c r="V1000" s="260"/>
      <c r="W1000" s="260"/>
      <c r="X1000" s="260"/>
      <c r="Y1000" s="260"/>
      <c r="Z1000" s="260"/>
      <c r="AA1000" s="260"/>
    </row>
    <row r="1001" ht="14.25" customHeight="1">
      <c r="A1001" s="260"/>
      <c r="B1001" s="260"/>
      <c r="C1001" s="260"/>
      <c r="D1001" s="260"/>
      <c r="E1001" s="260"/>
      <c r="F1001" s="260"/>
      <c r="G1001" s="260"/>
      <c r="H1001" s="260"/>
      <c r="I1001" s="260"/>
      <c r="J1001" s="260"/>
      <c r="K1001" s="260"/>
      <c r="L1001" s="260"/>
      <c r="M1001" s="260"/>
      <c r="N1001" s="260"/>
      <c r="O1001" s="260"/>
      <c r="P1001" s="260"/>
      <c r="Q1001" s="260"/>
      <c r="R1001" s="260"/>
      <c r="S1001" s="260"/>
      <c r="T1001" s="260"/>
      <c r="U1001" s="260"/>
      <c r="V1001" s="260"/>
      <c r="W1001" s="260"/>
      <c r="X1001" s="260"/>
      <c r="Y1001" s="260"/>
      <c r="Z1001" s="260"/>
      <c r="AA1001" s="260"/>
    </row>
    <row r="1002" ht="14.25" customHeight="1">
      <c r="A1002" s="260"/>
      <c r="B1002" s="260"/>
      <c r="C1002" s="260"/>
      <c r="D1002" s="260"/>
      <c r="E1002" s="260"/>
      <c r="F1002" s="260"/>
      <c r="G1002" s="260"/>
      <c r="H1002" s="260"/>
      <c r="I1002" s="260"/>
      <c r="J1002" s="260"/>
      <c r="K1002" s="260"/>
      <c r="L1002" s="260"/>
      <c r="M1002" s="260"/>
      <c r="N1002" s="260"/>
      <c r="O1002" s="260"/>
      <c r="P1002" s="260"/>
      <c r="Q1002" s="260"/>
      <c r="R1002" s="260"/>
      <c r="S1002" s="260"/>
      <c r="T1002" s="260"/>
      <c r="U1002" s="260"/>
      <c r="V1002" s="260"/>
      <c r="W1002" s="260"/>
      <c r="X1002" s="260"/>
      <c r="Y1002" s="260"/>
      <c r="Z1002" s="260"/>
      <c r="AA1002" s="260"/>
    </row>
    <row r="1003" ht="14.25" customHeight="1">
      <c r="A1003" s="260"/>
      <c r="B1003" s="260"/>
      <c r="C1003" s="260"/>
      <c r="D1003" s="260"/>
      <c r="E1003" s="260"/>
      <c r="F1003" s="260"/>
      <c r="G1003" s="260"/>
      <c r="H1003" s="260"/>
      <c r="I1003" s="260"/>
      <c r="J1003" s="260"/>
      <c r="K1003" s="260"/>
      <c r="L1003" s="260"/>
      <c r="M1003" s="260"/>
      <c r="N1003" s="260"/>
      <c r="O1003" s="260"/>
      <c r="P1003" s="260"/>
      <c r="Q1003" s="260"/>
      <c r="R1003" s="260"/>
      <c r="S1003" s="260"/>
      <c r="T1003" s="260"/>
      <c r="U1003" s="260"/>
      <c r="V1003" s="260"/>
      <c r="W1003" s="260"/>
      <c r="X1003" s="260"/>
      <c r="Y1003" s="260"/>
      <c r="Z1003" s="260"/>
      <c r="AA1003" s="260"/>
    </row>
    <row r="1004" ht="14.25" customHeight="1">
      <c r="A1004" s="260"/>
      <c r="B1004" s="260"/>
      <c r="C1004" s="260"/>
      <c r="D1004" s="260"/>
      <c r="E1004" s="260"/>
      <c r="F1004" s="260"/>
      <c r="G1004" s="260"/>
      <c r="H1004" s="260"/>
      <c r="I1004" s="260"/>
      <c r="J1004" s="260"/>
      <c r="K1004" s="260"/>
      <c r="L1004" s="260"/>
      <c r="M1004" s="260"/>
      <c r="N1004" s="260"/>
      <c r="O1004" s="260"/>
      <c r="P1004" s="260"/>
      <c r="Q1004" s="260"/>
      <c r="R1004" s="260"/>
      <c r="S1004" s="260"/>
      <c r="T1004" s="260"/>
      <c r="U1004" s="260"/>
      <c r="V1004" s="260"/>
      <c r="W1004" s="260"/>
      <c r="X1004" s="260"/>
      <c r="Y1004" s="260"/>
      <c r="Z1004" s="260"/>
      <c r="AA1004" s="260"/>
    </row>
    <row r="1005" ht="14.25" customHeight="1">
      <c r="A1005" s="260"/>
      <c r="B1005" s="260"/>
      <c r="C1005" s="260"/>
      <c r="D1005" s="260"/>
      <c r="E1005" s="260"/>
      <c r="F1005" s="260"/>
      <c r="G1005" s="260"/>
      <c r="H1005" s="260"/>
      <c r="I1005" s="260"/>
      <c r="J1005" s="260"/>
      <c r="K1005" s="260"/>
      <c r="L1005" s="260"/>
      <c r="M1005" s="260"/>
      <c r="N1005" s="260"/>
      <c r="O1005" s="260"/>
      <c r="P1005" s="260"/>
      <c r="Q1005" s="260"/>
      <c r="R1005" s="260"/>
      <c r="S1005" s="260"/>
      <c r="T1005" s="260"/>
      <c r="U1005" s="260"/>
      <c r="V1005" s="260"/>
      <c r="W1005" s="260"/>
      <c r="X1005" s="260"/>
      <c r="Y1005" s="260"/>
      <c r="Z1005" s="260"/>
      <c r="AA1005" s="260"/>
    </row>
  </sheetData>
  <mergeCells count="2">
    <mergeCell ref="B1:F1"/>
    <mergeCell ref="C3:G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sheetPr>
  <sheetViews>
    <sheetView workbookViewId="0"/>
  </sheetViews>
  <sheetFormatPr customHeight="1" defaultColWidth="12.63" defaultRowHeight="15.75"/>
  <cols>
    <col customWidth="1" min="1" max="2" width="3.13"/>
    <col customWidth="1" min="3" max="3" width="3.63"/>
    <col customWidth="1" min="4" max="4" width="2.0"/>
    <col customWidth="1" min="5" max="5" width="25.38"/>
    <col customWidth="1" min="6" max="7" width="0.38"/>
    <col customWidth="1" min="8" max="8" width="2.25"/>
    <col customWidth="1" min="10" max="10" width="59.25"/>
    <col customWidth="1" min="11" max="11" width="2.63"/>
    <col customWidth="1" min="12" max="12" width="3.75"/>
    <col customWidth="1" min="13" max="13" width="3.0"/>
    <col customWidth="1" min="14" max="14" width="118.38"/>
  </cols>
  <sheetData>
    <row r="1">
      <c r="A1" s="1"/>
      <c r="B1" s="1"/>
      <c r="C1" s="1"/>
      <c r="D1" s="1"/>
      <c r="E1" s="1"/>
      <c r="F1" s="1"/>
      <c r="G1" s="1"/>
      <c r="H1" s="1"/>
      <c r="I1" s="1"/>
      <c r="J1" s="1"/>
      <c r="K1" s="1"/>
      <c r="L1" s="1"/>
      <c r="M1" s="1"/>
      <c r="N1" s="1"/>
    </row>
    <row r="2">
      <c r="A2" s="2"/>
      <c r="B2" s="1"/>
      <c r="C2" s="2"/>
      <c r="D2" s="2"/>
      <c r="E2" s="2"/>
      <c r="F2" s="2"/>
      <c r="G2" s="2"/>
      <c r="H2" s="2"/>
      <c r="I2" s="2"/>
      <c r="J2" s="2"/>
      <c r="K2" s="2"/>
      <c r="L2" s="2"/>
      <c r="M2" s="2"/>
      <c r="N2" s="2"/>
    </row>
    <row r="3">
      <c r="A3" s="1"/>
      <c r="B3" s="3"/>
      <c r="C3" s="4"/>
      <c r="D3" s="5"/>
      <c r="E3" s="5"/>
      <c r="F3" s="5"/>
      <c r="G3" s="5"/>
      <c r="H3" s="5"/>
      <c r="I3" s="5"/>
      <c r="J3" s="5"/>
      <c r="K3" s="5"/>
      <c r="L3" s="6"/>
      <c r="M3" s="7"/>
      <c r="N3" s="1"/>
    </row>
    <row r="4" ht="5.25" customHeight="1">
      <c r="A4" s="1"/>
      <c r="B4" s="3"/>
      <c r="C4" s="8"/>
      <c r="D4" s="9"/>
      <c r="E4" s="9"/>
      <c r="F4" s="9"/>
      <c r="G4" s="9"/>
      <c r="H4" s="9"/>
      <c r="I4" s="9"/>
      <c r="J4" s="9"/>
      <c r="K4" s="9"/>
      <c r="L4" s="10"/>
      <c r="M4" s="7"/>
      <c r="N4" s="1"/>
    </row>
    <row r="5" ht="33.75" customHeight="1">
      <c r="A5" s="1"/>
      <c r="B5" s="3"/>
      <c r="C5" s="11"/>
      <c r="D5" s="295"/>
      <c r="L5" s="15"/>
      <c r="M5" s="7"/>
      <c r="N5" s="1"/>
    </row>
    <row r="6" ht="135.75" customHeight="1">
      <c r="A6" s="1"/>
      <c r="B6" s="3"/>
      <c r="C6" s="16"/>
      <c r="L6" s="15"/>
      <c r="M6" s="7"/>
      <c r="N6" s="1"/>
    </row>
    <row r="7" ht="96.75" customHeight="1">
      <c r="A7" s="1"/>
      <c r="B7" s="3"/>
      <c r="C7" s="11"/>
      <c r="L7" s="15"/>
      <c r="M7" s="7"/>
      <c r="N7" s="1"/>
    </row>
    <row r="8" ht="2.25" customHeight="1">
      <c r="A8" s="1"/>
      <c r="B8" s="3"/>
      <c r="C8" s="11"/>
      <c r="L8" s="15"/>
      <c r="M8" s="7"/>
      <c r="N8" s="1"/>
    </row>
    <row r="9" ht="22.5" customHeight="1">
      <c r="A9" s="1"/>
      <c r="B9" s="3"/>
      <c r="C9" s="8"/>
      <c r="D9" s="22"/>
      <c r="E9" s="22"/>
      <c r="F9" s="22"/>
      <c r="G9" s="22"/>
      <c r="H9" s="22"/>
      <c r="I9" s="22"/>
      <c r="J9" s="22"/>
      <c r="K9" s="22"/>
      <c r="L9" s="10"/>
      <c r="M9" s="7"/>
      <c r="N9" s="1"/>
    </row>
    <row r="10" ht="25.5" customHeight="1">
      <c r="A10" s="1"/>
      <c r="B10" s="3"/>
      <c r="C10" s="11"/>
      <c r="D10" s="97" t="s">
        <v>0</v>
      </c>
      <c r="E10" s="98"/>
      <c r="F10" s="99"/>
      <c r="G10" s="26"/>
      <c r="H10" s="27"/>
      <c r="I10" s="27"/>
      <c r="J10" s="27"/>
      <c r="K10" s="28"/>
      <c r="L10" s="10"/>
      <c r="M10" s="7"/>
      <c r="N10" s="1"/>
    </row>
    <row r="11" ht="57.75" customHeight="1">
      <c r="A11" s="1"/>
      <c r="B11" s="3"/>
      <c r="C11" s="8"/>
      <c r="D11" s="29" t="s">
        <v>110</v>
      </c>
      <c r="E11" s="30"/>
      <c r="F11" s="30"/>
      <c r="G11" s="30"/>
      <c r="H11" s="30"/>
      <c r="I11" s="30"/>
      <c r="J11" s="31"/>
      <c r="K11" s="32"/>
      <c r="L11" s="10"/>
      <c r="M11" s="7"/>
      <c r="N11" s="1"/>
    </row>
    <row r="12" ht="9.0" customHeight="1">
      <c r="A12" s="296"/>
      <c r="B12" s="297"/>
      <c r="C12" s="298"/>
      <c r="D12" s="299"/>
      <c r="E12" s="299"/>
      <c r="F12" s="299"/>
      <c r="G12" s="299"/>
      <c r="H12" s="299"/>
      <c r="I12" s="299"/>
      <c r="J12" s="299"/>
      <c r="K12" s="300"/>
      <c r="L12" s="301"/>
      <c r="M12" s="302"/>
      <c r="N12" s="296"/>
    </row>
    <row r="13" ht="12.0" customHeight="1">
      <c r="A13" s="296"/>
      <c r="B13" s="215"/>
      <c r="C13" s="100"/>
      <c r="D13" s="251"/>
      <c r="E13" s="40"/>
      <c r="F13" s="35"/>
      <c r="G13" s="35"/>
      <c r="H13" s="35"/>
      <c r="I13" s="35"/>
      <c r="J13" s="36"/>
      <c r="K13" s="252"/>
      <c r="L13" s="253"/>
      <c r="M13" s="219"/>
      <c r="N13" s="250"/>
    </row>
    <row r="14">
      <c r="A14" s="296"/>
      <c r="B14" s="215"/>
      <c r="C14" s="100"/>
      <c r="D14" s="38" t="s">
        <v>111</v>
      </c>
      <c r="E14" s="35"/>
      <c r="F14" s="35"/>
      <c r="G14" s="35"/>
      <c r="H14" s="35"/>
      <c r="I14" s="35"/>
      <c r="J14" s="35"/>
      <c r="K14" s="36"/>
      <c r="L14" s="253"/>
      <c r="M14" s="219"/>
      <c r="N14" s="250"/>
    </row>
    <row r="15" ht="12.0" customHeight="1">
      <c r="A15" s="296"/>
      <c r="B15" s="215"/>
      <c r="C15" s="100"/>
      <c r="D15" s="39"/>
      <c r="E15" s="40"/>
      <c r="F15" s="35"/>
      <c r="G15" s="35"/>
      <c r="H15" s="35"/>
      <c r="I15" s="35"/>
      <c r="J15" s="36"/>
      <c r="K15" s="39"/>
      <c r="L15" s="253"/>
      <c r="M15" s="219"/>
      <c r="N15" s="250"/>
    </row>
    <row r="16">
      <c r="A16" s="296"/>
      <c r="B16" s="215"/>
      <c r="C16" s="100"/>
      <c r="D16" s="41"/>
      <c r="E16" s="41"/>
      <c r="F16" s="41"/>
      <c r="G16" s="41"/>
      <c r="H16" s="41"/>
      <c r="I16" s="41"/>
      <c r="J16" s="41"/>
      <c r="K16" s="41"/>
      <c r="L16" s="253"/>
      <c r="M16" s="219"/>
      <c r="N16" s="250"/>
    </row>
    <row r="17" ht="40.5" customHeight="1">
      <c r="A17" s="296"/>
      <c r="B17" s="215"/>
      <c r="C17" s="101"/>
      <c r="D17" s="42"/>
      <c r="E17" s="45" t="s">
        <v>3</v>
      </c>
      <c r="F17" s="44" t="s">
        <v>4</v>
      </c>
      <c r="G17" s="45"/>
      <c r="H17" s="45"/>
      <c r="I17" s="45" t="s">
        <v>5</v>
      </c>
      <c r="J17" s="45"/>
      <c r="K17" s="46"/>
      <c r="L17" s="254"/>
      <c r="M17" s="219"/>
      <c r="N17" s="250"/>
    </row>
    <row r="18" ht="40.5" customHeight="1">
      <c r="A18" s="296"/>
      <c r="B18" s="215"/>
      <c r="C18" s="101"/>
      <c r="D18" s="47"/>
      <c r="E18" s="103" t="s">
        <v>112</v>
      </c>
      <c r="F18" s="49" t="s">
        <v>4</v>
      </c>
      <c r="G18" s="50"/>
      <c r="H18" s="50"/>
      <c r="I18" s="102" t="s">
        <v>113</v>
      </c>
      <c r="J18" s="52"/>
      <c r="K18" s="53"/>
      <c r="L18" s="254"/>
      <c r="M18" s="219"/>
      <c r="N18" s="250"/>
    </row>
    <row r="19" ht="40.5" customHeight="1">
      <c r="A19" s="296"/>
      <c r="B19" s="215"/>
      <c r="C19" s="101"/>
      <c r="D19" s="47"/>
      <c r="E19" s="103" t="s">
        <v>114</v>
      </c>
      <c r="F19" s="49"/>
      <c r="G19" s="50"/>
      <c r="H19" s="50"/>
      <c r="I19" s="102" t="s">
        <v>115</v>
      </c>
      <c r="J19" s="52"/>
      <c r="K19" s="53"/>
      <c r="L19" s="254"/>
      <c r="M19" s="219"/>
      <c r="N19" s="250"/>
    </row>
    <row r="20" ht="40.5" customHeight="1">
      <c r="A20" s="296"/>
      <c r="B20" s="215"/>
      <c r="C20" s="101"/>
      <c r="D20" s="47"/>
      <c r="E20" s="103" t="s">
        <v>116</v>
      </c>
      <c r="F20" s="49"/>
      <c r="G20" s="50"/>
      <c r="H20" s="50"/>
      <c r="I20" s="102" t="s">
        <v>117</v>
      </c>
      <c r="J20" s="52"/>
      <c r="K20" s="53"/>
      <c r="L20" s="254"/>
      <c r="M20" s="219"/>
      <c r="N20" s="250"/>
    </row>
    <row r="21" ht="40.5" customHeight="1">
      <c r="A21" s="296"/>
      <c r="B21" s="215"/>
      <c r="C21" s="101"/>
      <c r="D21" s="47"/>
      <c r="E21" s="103" t="s">
        <v>118</v>
      </c>
      <c r="F21" s="49"/>
      <c r="G21" s="50"/>
      <c r="H21" s="50"/>
      <c r="I21" s="102" t="s">
        <v>119</v>
      </c>
      <c r="J21" s="52"/>
      <c r="K21" s="53"/>
      <c r="L21" s="254"/>
      <c r="M21" s="219"/>
      <c r="N21" s="250"/>
    </row>
    <row r="22" ht="53.25" customHeight="1">
      <c r="A22" s="296"/>
      <c r="B22" s="215"/>
      <c r="C22" s="101"/>
      <c r="D22" s="47"/>
      <c r="E22" s="103" t="s">
        <v>120</v>
      </c>
      <c r="F22" s="49"/>
      <c r="G22" s="50"/>
      <c r="H22" s="50"/>
      <c r="I22" s="102" t="s">
        <v>121</v>
      </c>
      <c r="J22" s="52"/>
      <c r="K22" s="53"/>
      <c r="L22" s="254"/>
      <c r="M22" s="219"/>
      <c r="N22" s="250"/>
    </row>
    <row r="23" ht="50.25" customHeight="1">
      <c r="A23" s="296"/>
      <c r="B23" s="215"/>
      <c r="C23" s="101"/>
      <c r="D23" s="47"/>
      <c r="E23" s="103" t="s">
        <v>122</v>
      </c>
      <c r="F23" s="49"/>
      <c r="G23" s="50"/>
      <c r="H23" s="50"/>
      <c r="I23" s="102" t="s">
        <v>123</v>
      </c>
      <c r="J23" s="52"/>
      <c r="K23" s="53"/>
      <c r="L23" s="254"/>
      <c r="M23" s="219"/>
      <c r="N23" s="250"/>
    </row>
    <row r="24" ht="40.5" customHeight="1">
      <c r="A24" s="296"/>
      <c r="B24" s="215"/>
      <c r="C24" s="101"/>
      <c r="D24" s="54"/>
      <c r="E24" s="197" t="s">
        <v>124</v>
      </c>
      <c r="F24" s="56"/>
      <c r="G24" s="57"/>
      <c r="H24" s="57"/>
      <c r="I24" s="58" t="s">
        <v>125</v>
      </c>
      <c r="J24" s="59"/>
      <c r="K24" s="60"/>
      <c r="L24" s="254"/>
      <c r="M24" s="219"/>
      <c r="N24" s="250"/>
    </row>
    <row r="25" ht="24.0" customHeight="1">
      <c r="A25" s="296"/>
      <c r="B25" s="215"/>
      <c r="C25" s="104"/>
      <c r="D25" s="105"/>
      <c r="E25" s="105"/>
      <c r="F25" s="105"/>
      <c r="G25" s="105"/>
      <c r="H25" s="105"/>
      <c r="I25" s="105"/>
      <c r="J25" s="105"/>
      <c r="K25" s="105"/>
      <c r="L25" s="255"/>
      <c r="M25" s="219"/>
      <c r="N25" s="250"/>
    </row>
    <row r="26" ht="24.0" customHeight="1">
      <c r="A26" s="296"/>
      <c r="B26" s="250"/>
      <c r="C26" s="256"/>
      <c r="D26" s="256"/>
      <c r="E26" s="256"/>
      <c r="F26" s="256"/>
      <c r="G26" s="256"/>
      <c r="H26" s="256"/>
      <c r="I26" s="256"/>
      <c r="J26" s="256"/>
      <c r="K26" s="256"/>
      <c r="L26" s="256"/>
      <c r="M26" s="250"/>
      <c r="N26" s="250"/>
    </row>
    <row r="27" ht="19.5" customHeight="1">
      <c r="A27" s="296"/>
      <c r="B27" s="250"/>
      <c r="C27" s="250"/>
      <c r="D27" s="250"/>
      <c r="E27" s="250"/>
      <c r="F27" s="250"/>
      <c r="G27" s="250"/>
      <c r="H27" s="250"/>
      <c r="I27" s="250"/>
      <c r="J27" s="250"/>
      <c r="K27" s="250"/>
      <c r="L27" s="250"/>
      <c r="M27" s="250"/>
      <c r="N27" s="250"/>
    </row>
    <row r="28" ht="24.0" customHeight="1">
      <c r="A28" s="296"/>
      <c r="B28" s="250"/>
      <c r="C28" s="250"/>
      <c r="D28" s="250"/>
      <c r="E28" s="250"/>
      <c r="F28" s="250"/>
      <c r="G28" s="250"/>
      <c r="H28" s="250"/>
      <c r="I28" s="250"/>
      <c r="J28" s="250"/>
      <c r="K28" s="250"/>
      <c r="L28" s="250"/>
      <c r="M28" s="250"/>
      <c r="N28" s="250"/>
    </row>
    <row r="29" ht="24.0" customHeight="1">
      <c r="A29" s="296"/>
      <c r="B29" s="296"/>
      <c r="C29" s="296"/>
      <c r="D29" s="296"/>
      <c r="E29" s="296"/>
      <c r="F29" s="296"/>
      <c r="G29" s="296"/>
      <c r="H29" s="296"/>
      <c r="I29" s="296"/>
      <c r="J29" s="296"/>
      <c r="K29" s="296"/>
      <c r="L29" s="296"/>
      <c r="M29" s="296"/>
      <c r="N29" s="296"/>
    </row>
    <row r="30">
      <c r="A30" s="296"/>
      <c r="B30" s="296"/>
      <c r="C30" s="296"/>
      <c r="D30" s="296"/>
      <c r="E30" s="296"/>
      <c r="F30" s="296"/>
      <c r="G30" s="296"/>
      <c r="H30" s="296"/>
      <c r="I30" s="296"/>
      <c r="J30" s="296"/>
      <c r="K30" s="297"/>
      <c r="L30" s="296"/>
      <c r="M30" s="302"/>
      <c r="N30" s="296"/>
    </row>
    <row r="31">
      <c r="A31" s="296"/>
      <c r="B31" s="296"/>
      <c r="C31" s="296"/>
      <c r="D31" s="296"/>
      <c r="E31" s="296"/>
      <c r="F31" s="296"/>
      <c r="G31" s="296"/>
      <c r="H31" s="296"/>
      <c r="I31" s="296"/>
      <c r="J31" s="296"/>
      <c r="K31" s="297"/>
      <c r="L31" s="296"/>
      <c r="M31" s="302"/>
      <c r="N31" s="296"/>
    </row>
    <row r="32">
      <c r="A32" s="303"/>
      <c r="B32" s="296"/>
      <c r="C32" s="296"/>
      <c r="D32" s="296"/>
      <c r="E32" s="296"/>
      <c r="F32" s="296"/>
      <c r="G32" s="296"/>
      <c r="H32" s="296"/>
      <c r="I32" s="296"/>
      <c r="J32" s="296"/>
      <c r="K32" s="297"/>
      <c r="L32" s="296"/>
      <c r="M32" s="302"/>
      <c r="N32" s="296"/>
    </row>
    <row r="33">
      <c r="A33" s="296"/>
      <c r="B33" s="296"/>
      <c r="C33" s="296"/>
      <c r="D33" s="296"/>
      <c r="E33" s="296"/>
      <c r="F33" s="296"/>
      <c r="G33" s="296"/>
      <c r="H33" s="296"/>
      <c r="I33" s="296"/>
      <c r="J33" s="296"/>
      <c r="K33" s="297"/>
      <c r="L33" s="296"/>
      <c r="M33" s="302"/>
      <c r="N33" s="296"/>
    </row>
    <row r="34">
      <c r="A34" s="296"/>
      <c r="B34" s="296"/>
      <c r="C34" s="296"/>
      <c r="D34" s="296"/>
      <c r="E34" s="296"/>
      <c r="F34" s="296"/>
      <c r="G34" s="296"/>
      <c r="H34" s="296"/>
      <c r="I34" s="296"/>
      <c r="J34" s="296"/>
      <c r="K34" s="297"/>
      <c r="L34" s="296"/>
      <c r="M34" s="302"/>
      <c r="N34" s="296"/>
    </row>
    <row r="35">
      <c r="A35" s="296"/>
      <c r="B35" s="296"/>
      <c r="C35" s="296"/>
      <c r="D35" s="296"/>
      <c r="E35" s="296"/>
      <c r="F35" s="296"/>
      <c r="G35" s="296"/>
      <c r="H35" s="296"/>
      <c r="I35" s="296"/>
      <c r="J35" s="296"/>
      <c r="K35" s="297"/>
      <c r="L35" s="296"/>
      <c r="M35" s="302"/>
      <c r="N35" s="296"/>
    </row>
    <row r="36">
      <c r="A36" s="296"/>
      <c r="B36" s="296"/>
      <c r="C36" s="296"/>
      <c r="D36" s="296"/>
      <c r="E36" s="296"/>
      <c r="F36" s="296"/>
      <c r="G36" s="296"/>
      <c r="H36" s="296"/>
      <c r="I36" s="296"/>
      <c r="J36" s="296"/>
      <c r="K36" s="297"/>
      <c r="L36" s="296"/>
      <c r="M36" s="302"/>
      <c r="N36" s="296"/>
    </row>
    <row r="37">
      <c r="A37" s="1"/>
      <c r="B37" s="1"/>
      <c r="C37" s="1"/>
      <c r="D37" s="1"/>
      <c r="E37" s="1"/>
      <c r="F37" s="1"/>
      <c r="G37" s="1"/>
      <c r="H37" s="1"/>
      <c r="I37" s="1"/>
      <c r="J37" s="1"/>
      <c r="K37" s="3"/>
      <c r="L37" s="1"/>
      <c r="M37" s="7"/>
      <c r="N37" s="1"/>
    </row>
    <row r="38">
      <c r="A38" s="1"/>
      <c r="B38" s="1"/>
      <c r="C38" s="1"/>
      <c r="D38" s="1"/>
      <c r="E38" s="1"/>
      <c r="F38" s="1"/>
      <c r="G38" s="1"/>
      <c r="H38" s="1"/>
      <c r="I38" s="1"/>
      <c r="J38" s="1"/>
      <c r="K38" s="3"/>
      <c r="L38" s="1"/>
      <c r="M38" s="7"/>
      <c r="N38" s="1"/>
    </row>
    <row r="39">
      <c r="A39" s="1"/>
      <c r="B39" s="1"/>
      <c r="C39" s="1"/>
      <c r="D39" s="1"/>
      <c r="E39" s="1"/>
      <c r="F39" s="1"/>
      <c r="G39" s="1"/>
      <c r="H39" s="1"/>
      <c r="I39" s="1"/>
      <c r="J39" s="1"/>
      <c r="K39" s="3"/>
      <c r="L39" s="1"/>
      <c r="M39" s="7"/>
      <c r="N39" s="1"/>
    </row>
    <row r="40">
      <c r="A40" s="1"/>
      <c r="B40" s="1"/>
      <c r="C40" s="1"/>
      <c r="D40" s="1"/>
      <c r="E40" s="1"/>
      <c r="F40" s="1"/>
      <c r="G40" s="1"/>
      <c r="H40" s="1"/>
      <c r="I40" s="1"/>
      <c r="J40" s="1"/>
      <c r="K40" s="3"/>
      <c r="L40" s="1"/>
      <c r="M40" s="7"/>
      <c r="N40" s="1"/>
    </row>
    <row r="41">
      <c r="A41" s="1"/>
      <c r="B41" s="1"/>
      <c r="C41" s="1"/>
      <c r="D41" s="1"/>
      <c r="E41" s="1"/>
      <c r="F41" s="1"/>
      <c r="G41" s="1"/>
      <c r="H41" s="1"/>
      <c r="I41" s="1"/>
      <c r="J41" s="1"/>
      <c r="K41" s="3"/>
      <c r="L41" s="1"/>
      <c r="M41" s="7"/>
      <c r="N41" s="1"/>
    </row>
    <row r="42">
      <c r="A42" s="1"/>
      <c r="B42" s="1"/>
      <c r="C42" s="1"/>
      <c r="D42" s="1"/>
      <c r="E42" s="1"/>
      <c r="F42" s="1"/>
      <c r="G42" s="1"/>
      <c r="H42" s="1"/>
      <c r="I42" s="1"/>
      <c r="J42" s="1"/>
      <c r="K42" s="3"/>
      <c r="L42" s="1"/>
      <c r="M42" s="7"/>
      <c r="N42" s="1"/>
    </row>
    <row r="43">
      <c r="A43" s="1"/>
      <c r="B43" s="1"/>
      <c r="C43" s="1"/>
      <c r="D43" s="1"/>
      <c r="E43" s="1"/>
      <c r="F43" s="1"/>
      <c r="G43" s="1"/>
      <c r="H43" s="1"/>
      <c r="I43" s="1"/>
      <c r="J43" s="1"/>
      <c r="K43" s="3"/>
      <c r="L43" s="1"/>
      <c r="M43" s="7"/>
      <c r="N43" s="1"/>
    </row>
    <row r="44">
      <c r="A44" s="1"/>
      <c r="B44" s="1"/>
      <c r="C44" s="1"/>
      <c r="D44" s="1"/>
      <c r="E44" s="1"/>
      <c r="F44" s="1"/>
      <c r="G44" s="1"/>
      <c r="H44" s="1"/>
      <c r="I44" s="1"/>
      <c r="J44" s="1"/>
      <c r="K44" s="3"/>
      <c r="L44" s="1"/>
      <c r="M44" s="7"/>
      <c r="N44" s="1"/>
    </row>
    <row r="45">
      <c r="A45" s="1"/>
      <c r="B45" s="1"/>
      <c r="C45" s="1"/>
      <c r="D45" s="1"/>
      <c r="E45" s="1"/>
      <c r="F45" s="1"/>
      <c r="G45" s="1"/>
      <c r="H45" s="1"/>
      <c r="I45" s="1"/>
      <c r="J45" s="1"/>
      <c r="K45" s="3"/>
      <c r="L45" s="1"/>
      <c r="M45" s="7"/>
      <c r="N45" s="1"/>
    </row>
    <row r="46">
      <c r="A46" s="1"/>
      <c r="B46" s="1"/>
      <c r="C46" s="1"/>
      <c r="D46" s="1"/>
      <c r="E46" s="1"/>
      <c r="F46" s="1"/>
      <c r="G46" s="1"/>
      <c r="H46" s="1"/>
      <c r="I46" s="1"/>
      <c r="J46" s="1"/>
      <c r="K46" s="3"/>
      <c r="L46" s="1"/>
      <c r="M46" s="7"/>
      <c r="N46" s="1"/>
    </row>
    <row r="47">
      <c r="A47" s="1"/>
      <c r="B47" s="1"/>
      <c r="C47" s="1"/>
      <c r="D47" s="1"/>
      <c r="E47" s="1"/>
      <c r="F47" s="1"/>
      <c r="G47" s="1"/>
      <c r="H47" s="1"/>
      <c r="I47" s="1"/>
      <c r="J47" s="1"/>
      <c r="K47" s="3"/>
      <c r="L47" s="1"/>
      <c r="M47" s="7"/>
      <c r="N47" s="1"/>
    </row>
    <row r="48">
      <c r="A48" s="1"/>
      <c r="B48" s="1"/>
      <c r="C48" s="1"/>
      <c r="D48" s="1"/>
      <c r="E48" s="1"/>
      <c r="F48" s="1"/>
      <c r="G48" s="1"/>
      <c r="H48" s="1"/>
      <c r="I48" s="1"/>
      <c r="J48" s="1"/>
      <c r="K48" s="3"/>
      <c r="L48" s="1"/>
      <c r="M48" s="7"/>
      <c r="N48" s="1"/>
    </row>
    <row r="49">
      <c r="A49" s="1"/>
      <c r="B49" s="1"/>
      <c r="C49" s="1"/>
      <c r="D49" s="1"/>
      <c r="E49" s="1"/>
      <c r="F49" s="1"/>
      <c r="G49" s="1"/>
      <c r="H49" s="1"/>
      <c r="I49" s="1"/>
      <c r="J49" s="1"/>
      <c r="K49" s="3"/>
      <c r="L49" s="1"/>
      <c r="M49" s="7"/>
      <c r="N49" s="1"/>
    </row>
    <row r="50">
      <c r="A50" s="1"/>
      <c r="B50" s="1"/>
      <c r="C50" s="1"/>
      <c r="D50" s="1"/>
      <c r="E50" s="1"/>
      <c r="F50" s="1"/>
      <c r="G50" s="1"/>
      <c r="H50" s="1"/>
      <c r="I50" s="1"/>
      <c r="J50" s="1"/>
      <c r="K50" s="3"/>
      <c r="L50" s="1"/>
      <c r="M50" s="7"/>
      <c r="N50" s="1"/>
    </row>
    <row r="51">
      <c r="A51" s="1"/>
      <c r="B51" s="1"/>
      <c r="C51" s="1"/>
      <c r="D51" s="1"/>
      <c r="E51" s="1"/>
      <c r="F51" s="1"/>
      <c r="G51" s="1"/>
      <c r="H51" s="1"/>
      <c r="I51" s="1"/>
      <c r="J51" s="1"/>
      <c r="K51" s="3"/>
      <c r="L51" s="1"/>
      <c r="M51" s="7"/>
      <c r="N51" s="1"/>
    </row>
    <row r="52">
      <c r="A52" s="1"/>
      <c r="B52" s="1"/>
      <c r="C52" s="1"/>
      <c r="D52" s="1"/>
      <c r="E52" s="1"/>
      <c r="F52" s="1"/>
      <c r="G52" s="1"/>
      <c r="H52" s="1"/>
      <c r="I52" s="1"/>
      <c r="J52" s="1"/>
      <c r="K52" s="3"/>
      <c r="L52" s="1"/>
      <c r="M52" s="7"/>
      <c r="N52" s="1"/>
    </row>
    <row r="53">
      <c r="A53" s="1"/>
      <c r="B53" s="1"/>
      <c r="C53" s="1"/>
      <c r="D53" s="1"/>
      <c r="E53" s="1"/>
      <c r="F53" s="1"/>
      <c r="G53" s="1"/>
      <c r="H53" s="1"/>
      <c r="I53" s="1"/>
      <c r="J53" s="1"/>
      <c r="K53" s="3"/>
      <c r="L53" s="1"/>
      <c r="M53" s="7"/>
      <c r="N53" s="1"/>
    </row>
    <row r="54">
      <c r="A54" s="1"/>
      <c r="B54" s="1"/>
      <c r="C54" s="1"/>
      <c r="D54" s="1"/>
      <c r="E54" s="1"/>
      <c r="F54" s="1"/>
      <c r="G54" s="1"/>
      <c r="H54" s="1"/>
      <c r="I54" s="1"/>
      <c r="J54" s="1"/>
      <c r="K54" s="3"/>
      <c r="L54" s="1"/>
      <c r="M54" s="7"/>
      <c r="N54" s="1"/>
    </row>
    <row r="55">
      <c r="A55" s="1"/>
      <c r="B55" s="1"/>
      <c r="C55" s="1"/>
      <c r="D55" s="1"/>
      <c r="E55" s="1"/>
      <c r="F55" s="1"/>
      <c r="G55" s="1"/>
      <c r="H55" s="1"/>
      <c r="I55" s="1"/>
      <c r="J55" s="1"/>
      <c r="K55" s="3"/>
      <c r="L55" s="1"/>
      <c r="M55" s="7"/>
      <c r="N55" s="1"/>
    </row>
    <row r="56">
      <c r="A56" s="1"/>
      <c r="B56" s="1"/>
      <c r="C56" s="1"/>
      <c r="D56" s="1"/>
      <c r="E56" s="1"/>
      <c r="F56" s="1"/>
      <c r="G56" s="1"/>
      <c r="H56" s="1"/>
      <c r="I56" s="1"/>
      <c r="J56" s="1"/>
      <c r="K56" s="3"/>
      <c r="L56" s="1"/>
      <c r="M56" s="7"/>
      <c r="N56" s="1"/>
    </row>
    <row r="57">
      <c r="A57" s="1"/>
      <c r="B57" s="1"/>
      <c r="C57" s="1"/>
      <c r="D57" s="1"/>
      <c r="E57" s="1"/>
      <c r="F57" s="1"/>
      <c r="G57" s="1"/>
      <c r="H57" s="1"/>
      <c r="I57" s="1"/>
      <c r="J57" s="1"/>
      <c r="K57" s="3"/>
      <c r="L57" s="1"/>
      <c r="M57" s="7"/>
      <c r="N57" s="1"/>
    </row>
    <row r="58">
      <c r="A58" s="1"/>
      <c r="B58" s="1"/>
      <c r="C58" s="1"/>
      <c r="D58" s="1"/>
      <c r="E58" s="1"/>
      <c r="F58" s="1"/>
      <c r="G58" s="1"/>
      <c r="H58" s="1"/>
      <c r="I58" s="1"/>
      <c r="J58" s="1"/>
      <c r="K58" s="3"/>
      <c r="L58" s="1"/>
      <c r="M58" s="7"/>
      <c r="N58" s="1"/>
    </row>
    <row r="59">
      <c r="A59" s="1"/>
      <c r="B59" s="1"/>
      <c r="C59" s="1"/>
      <c r="D59" s="1"/>
      <c r="E59" s="1"/>
      <c r="F59" s="1"/>
      <c r="G59" s="1"/>
      <c r="H59" s="1"/>
      <c r="I59" s="1"/>
      <c r="J59" s="1"/>
      <c r="K59" s="3"/>
      <c r="L59" s="1"/>
      <c r="M59" s="7"/>
      <c r="N59" s="1"/>
    </row>
    <row r="60">
      <c r="A60" s="1"/>
      <c r="B60" s="1"/>
      <c r="C60" s="1"/>
      <c r="D60" s="1"/>
      <c r="E60" s="1"/>
      <c r="F60" s="1"/>
      <c r="G60" s="1"/>
      <c r="H60" s="1"/>
      <c r="I60" s="1"/>
      <c r="J60" s="1"/>
      <c r="K60" s="3"/>
      <c r="L60" s="1"/>
      <c r="M60" s="7"/>
      <c r="N60" s="1"/>
    </row>
    <row r="61">
      <c r="A61" s="1"/>
      <c r="B61" s="1"/>
      <c r="C61" s="1"/>
      <c r="D61" s="1"/>
      <c r="E61" s="1"/>
      <c r="F61" s="1"/>
      <c r="G61" s="1"/>
      <c r="H61" s="1"/>
      <c r="I61" s="1"/>
      <c r="J61" s="1"/>
      <c r="K61" s="3"/>
      <c r="L61" s="1"/>
      <c r="M61" s="7"/>
      <c r="N61" s="1"/>
    </row>
    <row r="62">
      <c r="A62" s="1"/>
      <c r="B62" s="1"/>
      <c r="C62" s="1"/>
      <c r="D62" s="1"/>
      <c r="E62" s="1"/>
      <c r="F62" s="1"/>
      <c r="G62" s="1"/>
      <c r="H62" s="1"/>
      <c r="I62" s="1"/>
      <c r="J62" s="1"/>
      <c r="K62" s="3"/>
      <c r="L62" s="1"/>
      <c r="M62" s="7"/>
      <c r="N62" s="1"/>
    </row>
    <row r="63">
      <c r="A63" s="1"/>
      <c r="B63" s="1"/>
      <c r="C63" s="1"/>
      <c r="D63" s="1"/>
      <c r="E63" s="1"/>
      <c r="F63" s="1"/>
      <c r="G63" s="1"/>
      <c r="H63" s="1"/>
      <c r="I63" s="1"/>
      <c r="J63" s="1"/>
      <c r="K63" s="3"/>
      <c r="L63" s="1"/>
      <c r="M63" s="7"/>
      <c r="N63" s="1"/>
    </row>
    <row r="64">
      <c r="A64" s="1"/>
      <c r="B64" s="1"/>
      <c r="C64" s="1"/>
      <c r="D64" s="1"/>
      <c r="E64" s="1"/>
      <c r="F64" s="1"/>
      <c r="G64" s="1"/>
      <c r="H64" s="1"/>
      <c r="I64" s="1"/>
      <c r="J64" s="1"/>
      <c r="K64" s="3"/>
      <c r="L64" s="1"/>
      <c r="M64" s="7"/>
      <c r="N64" s="1"/>
    </row>
    <row r="65">
      <c r="A65" s="1"/>
      <c r="B65" s="1"/>
      <c r="C65" s="1"/>
      <c r="D65" s="1"/>
      <c r="E65" s="1"/>
      <c r="F65" s="1"/>
      <c r="G65" s="1"/>
      <c r="H65" s="1"/>
      <c r="I65" s="1"/>
      <c r="J65" s="1"/>
      <c r="K65" s="3"/>
      <c r="L65" s="1"/>
      <c r="M65" s="7"/>
      <c r="N65" s="1"/>
    </row>
    <row r="66">
      <c r="A66" s="1"/>
      <c r="B66" s="1"/>
      <c r="C66" s="1"/>
      <c r="D66" s="1"/>
      <c r="E66" s="1"/>
      <c r="F66" s="1"/>
      <c r="G66" s="1"/>
      <c r="H66" s="1"/>
      <c r="I66" s="1"/>
      <c r="J66" s="1"/>
      <c r="K66" s="3"/>
      <c r="L66" s="1"/>
      <c r="M66" s="7"/>
      <c r="N66" s="1"/>
    </row>
    <row r="67">
      <c r="A67" s="1"/>
      <c r="B67" s="1"/>
      <c r="C67" s="1"/>
      <c r="D67" s="1"/>
      <c r="E67" s="1"/>
      <c r="F67" s="1"/>
      <c r="G67" s="1"/>
      <c r="H67" s="1"/>
      <c r="I67" s="1"/>
      <c r="J67" s="1"/>
      <c r="K67" s="3"/>
      <c r="L67" s="1"/>
      <c r="M67" s="7"/>
      <c r="N67" s="1"/>
    </row>
    <row r="68">
      <c r="A68" s="1"/>
      <c r="B68" s="1"/>
      <c r="C68" s="1"/>
      <c r="D68" s="1"/>
      <c r="E68" s="1"/>
      <c r="F68" s="1"/>
      <c r="G68" s="1"/>
      <c r="H68" s="1"/>
      <c r="I68" s="1"/>
      <c r="J68" s="1"/>
      <c r="K68" s="3"/>
      <c r="L68" s="1"/>
      <c r="M68" s="7"/>
      <c r="N68" s="1"/>
    </row>
    <row r="69">
      <c r="A69" s="1"/>
      <c r="B69" s="1"/>
      <c r="C69" s="1"/>
      <c r="D69" s="1"/>
      <c r="E69" s="1"/>
      <c r="F69" s="1"/>
      <c r="G69" s="1"/>
      <c r="H69" s="1"/>
      <c r="I69" s="1"/>
      <c r="J69" s="1"/>
      <c r="K69" s="3"/>
      <c r="L69" s="1"/>
      <c r="M69" s="7"/>
      <c r="N69" s="1"/>
    </row>
    <row r="70">
      <c r="A70" s="2"/>
      <c r="B70" s="2"/>
      <c r="C70" s="2"/>
      <c r="D70" s="2"/>
      <c r="E70" s="2"/>
      <c r="F70" s="2"/>
      <c r="G70" s="2"/>
      <c r="H70" s="2"/>
      <c r="I70" s="2"/>
      <c r="J70" s="2"/>
      <c r="K70" s="304"/>
      <c r="L70" s="2"/>
      <c r="M70" s="7"/>
      <c r="N70" s="1"/>
    </row>
    <row r="71">
      <c r="A71" s="1"/>
      <c r="B71" s="1"/>
      <c r="C71" s="1"/>
      <c r="D71" s="1"/>
      <c r="E71" s="1"/>
      <c r="F71" s="1"/>
      <c r="G71" s="1"/>
      <c r="H71" s="1"/>
      <c r="I71" s="1"/>
      <c r="J71" s="1"/>
      <c r="K71" s="1"/>
      <c r="L71" s="1"/>
      <c r="M71" s="7"/>
      <c r="N71" s="1"/>
    </row>
    <row r="72">
      <c r="A72" s="1"/>
      <c r="B72" s="1"/>
      <c r="C72" s="1"/>
      <c r="D72" s="1"/>
      <c r="E72" s="1"/>
      <c r="F72" s="1"/>
      <c r="G72" s="1"/>
      <c r="H72" s="1"/>
      <c r="I72" s="1"/>
      <c r="J72" s="1"/>
      <c r="K72" s="1"/>
      <c r="L72" s="1"/>
      <c r="M72" s="7"/>
      <c r="N72" s="1"/>
    </row>
  </sheetData>
  <mergeCells count="13">
    <mergeCell ref="I19:J19"/>
    <mergeCell ref="I20:J20"/>
    <mergeCell ref="I21:J21"/>
    <mergeCell ref="I22:J22"/>
    <mergeCell ref="I23:J23"/>
    <mergeCell ref="I24:J24"/>
    <mergeCell ref="D5:K8"/>
    <mergeCell ref="D10:F10"/>
    <mergeCell ref="D11:J11"/>
    <mergeCell ref="E13:J13"/>
    <mergeCell ref="D14:K14"/>
    <mergeCell ref="E15:J15"/>
    <mergeCell ref="I18:J18"/>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pageSetUpPr/>
  </sheetPr>
  <sheetViews>
    <sheetView showGridLines="0" workbookViewId="0"/>
  </sheetViews>
  <sheetFormatPr customHeight="1" defaultColWidth="12.63" defaultRowHeight="15.75"/>
  <cols>
    <col customWidth="1" min="1" max="2" width="4.88"/>
    <col customWidth="1" min="3" max="3" width="24.5"/>
    <col customWidth="1" min="4" max="4" width="10.25"/>
    <col customWidth="1" min="5" max="5" width="9.75"/>
    <col customWidth="1" min="6" max="7" width="10.63"/>
    <col customWidth="1" min="8" max="10" width="7.63"/>
    <col customWidth="1" min="11" max="11" width="9.63"/>
    <col customWidth="1" min="12" max="27" width="7.63"/>
  </cols>
  <sheetData>
    <row r="1" ht="14.25" customHeight="1">
      <c r="A1" s="305"/>
      <c r="B1" s="306"/>
      <c r="C1" s="306"/>
      <c r="D1" s="306"/>
      <c r="E1" s="306"/>
      <c r="F1" s="306"/>
      <c r="G1" s="2"/>
      <c r="H1" s="2"/>
      <c r="I1" s="2"/>
      <c r="J1" s="2"/>
      <c r="K1" s="2"/>
      <c r="L1" s="1"/>
      <c r="M1" s="1"/>
      <c r="N1" s="1"/>
      <c r="O1" s="1"/>
      <c r="P1" s="1"/>
      <c r="Q1" s="1"/>
      <c r="R1" s="1"/>
      <c r="S1" s="1"/>
      <c r="T1" s="1"/>
      <c r="U1" s="1"/>
      <c r="V1" s="1"/>
      <c r="W1" s="1"/>
      <c r="X1" s="1"/>
      <c r="Y1" s="1"/>
      <c r="Z1" s="1"/>
      <c r="AA1" s="1"/>
    </row>
    <row r="2" ht="32.25" customHeight="1">
      <c r="A2" s="3"/>
      <c r="B2" s="307"/>
      <c r="C2" s="308"/>
      <c r="D2" s="308"/>
      <c r="E2" s="308"/>
      <c r="F2" s="308"/>
      <c r="G2" s="308"/>
      <c r="H2" s="308"/>
      <c r="I2" s="308"/>
      <c r="J2" s="308"/>
      <c r="K2" s="309"/>
      <c r="L2" s="7"/>
      <c r="M2" s="1"/>
      <c r="N2" s="1"/>
      <c r="O2" s="1"/>
      <c r="P2" s="1"/>
      <c r="Q2" s="1"/>
      <c r="R2" s="1"/>
      <c r="S2" s="1"/>
      <c r="T2" s="1"/>
      <c r="U2" s="1"/>
      <c r="V2" s="1"/>
      <c r="W2" s="1"/>
      <c r="X2" s="1"/>
      <c r="Y2" s="1"/>
      <c r="Z2" s="1"/>
      <c r="AA2" s="1"/>
    </row>
    <row r="3" ht="36.75" customHeight="1">
      <c r="A3" s="3"/>
      <c r="B3" s="310"/>
      <c r="C3" s="267" t="s">
        <v>126</v>
      </c>
      <c r="D3" s="35"/>
      <c r="E3" s="35"/>
      <c r="F3" s="35"/>
      <c r="G3" s="35"/>
      <c r="H3" s="35"/>
      <c r="I3" s="36"/>
      <c r="K3" s="311"/>
      <c r="L3" s="7"/>
      <c r="M3" s="1"/>
      <c r="N3" s="1"/>
      <c r="O3" s="1"/>
      <c r="P3" s="1"/>
      <c r="Q3" s="1"/>
      <c r="R3" s="1"/>
      <c r="S3" s="1"/>
      <c r="T3" s="1"/>
      <c r="U3" s="1"/>
      <c r="V3" s="1"/>
      <c r="W3" s="1"/>
      <c r="X3" s="1"/>
      <c r="Y3" s="1"/>
      <c r="Z3" s="1"/>
      <c r="AA3" s="1"/>
    </row>
    <row r="4" ht="14.25" customHeight="1">
      <c r="A4" s="3"/>
      <c r="B4" s="312"/>
      <c r="K4" s="311"/>
      <c r="L4" s="7"/>
      <c r="M4" s="1"/>
      <c r="N4" s="1"/>
      <c r="O4" s="1"/>
      <c r="P4" s="1"/>
      <c r="Q4" s="1"/>
      <c r="R4" s="1"/>
      <c r="S4" s="1"/>
      <c r="T4" s="1"/>
      <c r="U4" s="1"/>
      <c r="V4" s="1"/>
      <c r="W4" s="1"/>
      <c r="X4" s="1"/>
      <c r="Y4" s="1"/>
      <c r="Z4" s="1"/>
      <c r="AA4" s="1"/>
    </row>
    <row r="5" ht="16.5" customHeight="1">
      <c r="A5" s="215"/>
      <c r="B5" s="313"/>
      <c r="C5" s="220" t="s">
        <v>76</v>
      </c>
      <c r="D5" s="217"/>
      <c r="E5" s="217"/>
      <c r="F5" s="217"/>
      <c r="G5" s="217"/>
      <c r="H5" s="217"/>
      <c r="I5" s="217"/>
      <c r="J5" s="217"/>
      <c r="K5" s="218"/>
      <c r="L5" s="219"/>
      <c r="M5" s="1"/>
      <c r="N5" s="1"/>
      <c r="O5" s="1"/>
      <c r="P5" s="1"/>
      <c r="Q5" s="1"/>
      <c r="R5" s="1"/>
      <c r="S5" s="1"/>
      <c r="T5" s="1"/>
      <c r="U5" s="1"/>
      <c r="V5" s="1"/>
      <c r="W5" s="1"/>
      <c r="X5" s="1"/>
      <c r="Y5" s="1"/>
      <c r="Z5" s="1"/>
      <c r="AA5" s="1"/>
    </row>
    <row r="6" ht="16.5" customHeight="1">
      <c r="A6" s="215"/>
      <c r="B6" s="271"/>
      <c r="C6" s="221" t="s">
        <v>77</v>
      </c>
      <c r="D6" s="217"/>
      <c r="E6" s="217"/>
      <c r="F6" s="217"/>
      <c r="G6" s="217"/>
      <c r="H6" s="217"/>
      <c r="I6" s="217"/>
      <c r="J6" s="217"/>
      <c r="K6" s="218"/>
      <c r="L6" s="219"/>
      <c r="M6" s="1"/>
      <c r="N6" s="1"/>
      <c r="O6" s="1"/>
      <c r="P6" s="1"/>
      <c r="Q6" s="1"/>
      <c r="R6" s="1"/>
      <c r="S6" s="1"/>
      <c r="T6" s="1"/>
      <c r="U6" s="1"/>
      <c r="V6" s="1"/>
      <c r="W6" s="1"/>
      <c r="X6" s="1"/>
      <c r="Y6" s="1"/>
      <c r="Z6" s="1"/>
      <c r="AA6" s="1"/>
    </row>
    <row r="7" ht="16.5" customHeight="1">
      <c r="A7" s="215"/>
      <c r="B7" s="271"/>
      <c r="C7" s="217"/>
      <c r="D7" s="217"/>
      <c r="E7" s="217"/>
      <c r="F7" s="217"/>
      <c r="G7" s="217"/>
      <c r="H7" s="217"/>
      <c r="I7" s="217"/>
      <c r="J7" s="217"/>
      <c r="K7" s="218"/>
      <c r="L7" s="219"/>
      <c r="M7" s="1"/>
      <c r="N7" s="1"/>
      <c r="O7" s="1"/>
      <c r="P7" s="1"/>
      <c r="Q7" s="1"/>
      <c r="R7" s="1"/>
      <c r="S7" s="1"/>
      <c r="T7" s="1"/>
      <c r="U7" s="1"/>
      <c r="V7" s="1"/>
      <c r="W7" s="1"/>
      <c r="X7" s="1"/>
      <c r="Y7" s="1"/>
      <c r="Z7" s="1"/>
      <c r="AA7" s="1"/>
    </row>
    <row r="8" ht="21.0" customHeight="1">
      <c r="A8" s="222"/>
      <c r="B8" s="314"/>
      <c r="C8" s="276"/>
      <c r="D8" s="231" t="s">
        <v>78</v>
      </c>
      <c r="E8" s="231" t="s">
        <v>79</v>
      </c>
      <c r="F8" s="231" t="s">
        <v>80</v>
      </c>
      <c r="G8" s="232" t="s">
        <v>81</v>
      </c>
      <c r="H8" s="226"/>
      <c r="I8" s="226"/>
      <c r="J8" s="226"/>
      <c r="K8" s="227"/>
      <c r="L8" s="228"/>
      <c r="M8" s="315"/>
      <c r="N8" s="315"/>
      <c r="O8" s="315"/>
      <c r="P8" s="315"/>
      <c r="Q8" s="315"/>
      <c r="R8" s="315"/>
      <c r="S8" s="315"/>
      <c r="T8" s="315"/>
      <c r="U8" s="315"/>
      <c r="V8" s="315"/>
      <c r="W8" s="315"/>
      <c r="X8" s="315"/>
      <c r="Y8" s="315"/>
      <c r="Z8" s="315"/>
      <c r="AA8" s="315"/>
    </row>
    <row r="9" ht="21.0" customHeight="1">
      <c r="A9" s="222"/>
      <c r="B9" s="316"/>
      <c r="C9" s="317" t="s">
        <v>127</v>
      </c>
      <c r="D9" s="318">
        <v>1000000.0</v>
      </c>
      <c r="E9" s="235">
        <f t="shared" ref="E9:E15" si="1">IF(G9&lt;=0, -G9, 0)</f>
        <v>0</v>
      </c>
      <c r="F9" s="235">
        <f t="shared" ref="F9:F15" si="2">IF(G9&gt;0, G9,0)</f>
        <v>0</v>
      </c>
      <c r="G9" s="319">
        <v>0.0</v>
      </c>
      <c r="H9" s="226"/>
      <c r="I9" s="226"/>
      <c r="J9" s="237"/>
      <c r="K9" s="227"/>
      <c r="L9" s="228"/>
      <c r="M9" s="315"/>
      <c r="N9" s="315"/>
      <c r="O9" s="315"/>
      <c r="P9" s="315"/>
      <c r="Q9" s="315"/>
      <c r="R9" s="315"/>
      <c r="S9" s="315"/>
      <c r="T9" s="315"/>
      <c r="U9" s="315"/>
      <c r="V9" s="315"/>
      <c r="W9" s="315"/>
      <c r="X9" s="315"/>
      <c r="Y9" s="315"/>
      <c r="Z9" s="315"/>
      <c r="AA9" s="315"/>
    </row>
    <row r="10" ht="21.0" customHeight="1">
      <c r="A10" s="222"/>
      <c r="B10" s="320"/>
      <c r="C10" s="238" t="s">
        <v>128</v>
      </c>
      <c r="D10" s="239">
        <f t="shared" ref="D10:D14" si="3">D9+F9-E10</f>
        <v>1000000</v>
      </c>
      <c r="E10" s="239">
        <f t="shared" si="1"/>
        <v>0</v>
      </c>
      <c r="F10" s="239">
        <f t="shared" si="2"/>
        <v>500000</v>
      </c>
      <c r="G10" s="321">
        <v>500000.0</v>
      </c>
      <c r="H10" s="226"/>
      <c r="I10" s="226"/>
      <c r="J10" s="226"/>
      <c r="K10" s="227"/>
      <c r="L10" s="228"/>
      <c r="M10" s="315"/>
      <c r="N10" s="315"/>
      <c r="O10" s="315"/>
      <c r="P10" s="315"/>
      <c r="Q10" s="315"/>
      <c r="R10" s="315"/>
      <c r="S10" s="315"/>
      <c r="T10" s="315"/>
      <c r="U10" s="315"/>
      <c r="V10" s="315"/>
      <c r="W10" s="315"/>
      <c r="X10" s="315"/>
      <c r="Y10" s="315"/>
      <c r="Z10" s="315"/>
      <c r="AA10" s="315"/>
    </row>
    <row r="11" ht="21.0" customHeight="1">
      <c r="A11" s="222"/>
      <c r="B11" s="320"/>
      <c r="C11" s="238" t="s">
        <v>129</v>
      </c>
      <c r="D11" s="239">
        <f t="shared" si="3"/>
        <v>1500000</v>
      </c>
      <c r="E11" s="239">
        <f t="shared" si="1"/>
        <v>0</v>
      </c>
      <c r="F11" s="239">
        <f t="shared" si="2"/>
        <v>150000</v>
      </c>
      <c r="G11" s="321">
        <v>150000.0</v>
      </c>
      <c r="H11" s="226"/>
      <c r="I11" s="226"/>
      <c r="J11" s="226"/>
      <c r="K11" s="227"/>
      <c r="L11" s="228"/>
      <c r="M11" s="315"/>
      <c r="N11" s="315"/>
      <c r="O11" s="315"/>
      <c r="P11" s="315"/>
      <c r="Q11" s="315"/>
      <c r="R11" s="315"/>
      <c r="S11" s="315"/>
      <c r="T11" s="315"/>
      <c r="U11" s="315"/>
      <c r="V11" s="315"/>
      <c r="W11" s="315"/>
      <c r="X11" s="315"/>
      <c r="Y11" s="315"/>
      <c r="Z11" s="315"/>
      <c r="AA11" s="315"/>
    </row>
    <row r="12" ht="21.0" customHeight="1">
      <c r="A12" s="222"/>
      <c r="B12" s="320"/>
      <c r="C12" s="241" t="s">
        <v>130</v>
      </c>
      <c r="D12" s="239">
        <f t="shared" si="3"/>
        <v>1650000</v>
      </c>
      <c r="E12" s="239">
        <f t="shared" si="1"/>
        <v>0</v>
      </c>
      <c r="F12" s="239">
        <f t="shared" si="2"/>
        <v>150000</v>
      </c>
      <c r="G12" s="321">
        <v>150000.0</v>
      </c>
      <c r="H12" s="226"/>
      <c r="I12" s="226"/>
      <c r="J12" s="226"/>
      <c r="K12" s="227"/>
      <c r="L12" s="228"/>
      <c r="M12" s="315"/>
      <c r="N12" s="315"/>
      <c r="O12" s="315"/>
      <c r="P12" s="315"/>
      <c r="Q12" s="315"/>
      <c r="R12" s="315"/>
      <c r="S12" s="315"/>
      <c r="T12" s="315"/>
      <c r="U12" s="315"/>
      <c r="V12" s="315"/>
      <c r="W12" s="315"/>
      <c r="X12" s="315"/>
      <c r="Y12" s="315"/>
      <c r="Z12" s="315"/>
      <c r="AA12" s="315"/>
    </row>
    <row r="13" ht="21.0" customHeight="1">
      <c r="A13" s="222"/>
      <c r="B13" s="320"/>
      <c r="C13" s="238" t="s">
        <v>131</v>
      </c>
      <c r="D13" s="239">
        <f t="shared" si="3"/>
        <v>1550000</v>
      </c>
      <c r="E13" s="239">
        <f t="shared" si="1"/>
        <v>250000</v>
      </c>
      <c r="F13" s="239">
        <f t="shared" si="2"/>
        <v>0</v>
      </c>
      <c r="G13" s="321">
        <v>-250000.0</v>
      </c>
      <c r="H13" s="226"/>
      <c r="I13" s="226"/>
      <c r="J13" s="226"/>
      <c r="K13" s="227"/>
      <c r="L13" s="228"/>
      <c r="M13" s="315"/>
      <c r="N13" s="315"/>
      <c r="O13" s="315"/>
      <c r="P13" s="315"/>
      <c r="Q13" s="315"/>
      <c r="R13" s="315"/>
      <c r="S13" s="315"/>
      <c r="T13" s="315"/>
      <c r="U13" s="315"/>
      <c r="V13" s="315"/>
      <c r="W13" s="315"/>
      <c r="X13" s="315"/>
      <c r="Y13" s="315"/>
      <c r="Z13" s="315"/>
      <c r="AA13" s="315"/>
    </row>
    <row r="14" ht="21.0" customHeight="1">
      <c r="A14" s="222"/>
      <c r="B14" s="320"/>
      <c r="C14" s="238" t="s">
        <v>132</v>
      </c>
      <c r="D14" s="239">
        <f t="shared" si="3"/>
        <v>1300000</v>
      </c>
      <c r="E14" s="239">
        <f t="shared" si="1"/>
        <v>250000</v>
      </c>
      <c r="F14" s="239">
        <f t="shared" si="2"/>
        <v>0</v>
      </c>
      <c r="G14" s="321">
        <v>-250000.0</v>
      </c>
      <c r="H14" s="226"/>
      <c r="I14" s="226"/>
      <c r="J14" s="226"/>
      <c r="K14" s="227"/>
      <c r="L14" s="228"/>
      <c r="M14" s="315"/>
      <c r="N14" s="315"/>
      <c r="O14" s="315"/>
      <c r="P14" s="315"/>
      <c r="Q14" s="315"/>
      <c r="R14" s="315"/>
      <c r="S14" s="315"/>
      <c r="T14" s="315"/>
      <c r="U14" s="315"/>
      <c r="V14" s="315"/>
      <c r="W14" s="315"/>
      <c r="X14" s="315"/>
      <c r="Y14" s="315"/>
      <c r="Z14" s="315"/>
      <c r="AA14" s="315"/>
    </row>
    <row r="15" ht="21.0" customHeight="1">
      <c r="A15" s="222"/>
      <c r="B15" s="320"/>
      <c r="C15" s="238" t="s">
        <v>133</v>
      </c>
      <c r="D15" s="239">
        <f>D13+F13-E15</f>
        <v>1400000</v>
      </c>
      <c r="E15" s="239">
        <f t="shared" si="1"/>
        <v>150000</v>
      </c>
      <c r="F15" s="239">
        <f t="shared" si="2"/>
        <v>0</v>
      </c>
      <c r="G15" s="321">
        <v>-150000.0</v>
      </c>
      <c r="H15" s="226"/>
      <c r="I15" s="226"/>
      <c r="J15" s="226"/>
      <c r="K15" s="227"/>
      <c r="L15" s="228"/>
      <c r="M15" s="315"/>
      <c r="N15" s="315"/>
      <c r="O15" s="315"/>
      <c r="P15" s="315"/>
      <c r="Q15" s="315"/>
      <c r="R15" s="315"/>
      <c r="S15" s="315"/>
      <c r="T15" s="315"/>
      <c r="U15" s="315"/>
      <c r="V15" s="315"/>
      <c r="W15" s="315"/>
      <c r="X15" s="315"/>
      <c r="Y15" s="315"/>
      <c r="Z15" s="315"/>
      <c r="AA15" s="315"/>
    </row>
    <row r="16" ht="21.0" customHeight="1">
      <c r="A16" s="222"/>
      <c r="B16" s="316"/>
      <c r="C16" s="322" t="s">
        <v>134</v>
      </c>
      <c r="D16" s="243">
        <f>D15+F15-E16</f>
        <v>1400000</v>
      </c>
      <c r="E16" s="244"/>
      <c r="F16" s="244"/>
      <c r="G16" s="245"/>
      <c r="H16" s="226"/>
      <c r="I16" s="226"/>
      <c r="J16" s="226"/>
      <c r="K16" s="227"/>
      <c r="L16" s="228"/>
      <c r="M16" s="315"/>
      <c r="N16" s="315"/>
      <c r="O16" s="315"/>
      <c r="P16" s="315"/>
      <c r="Q16" s="315"/>
      <c r="R16" s="315"/>
      <c r="S16" s="315"/>
      <c r="T16" s="315"/>
      <c r="U16" s="315"/>
      <c r="V16" s="315"/>
      <c r="W16" s="315"/>
      <c r="X16" s="315"/>
      <c r="Y16" s="315"/>
      <c r="Z16" s="315"/>
      <c r="AA16" s="315"/>
    </row>
    <row r="17" ht="14.25" customHeight="1">
      <c r="A17" s="215"/>
      <c r="B17" s="271"/>
      <c r="C17" s="217"/>
      <c r="D17" s="217"/>
      <c r="E17" s="217"/>
      <c r="F17" s="217"/>
      <c r="G17" s="217"/>
      <c r="H17" s="217"/>
      <c r="I17" s="217"/>
      <c r="J17" s="217"/>
      <c r="K17" s="218"/>
      <c r="L17" s="219"/>
      <c r="M17" s="1"/>
      <c r="N17" s="1"/>
      <c r="O17" s="1"/>
      <c r="P17" s="1"/>
      <c r="Q17" s="1"/>
      <c r="R17" s="1"/>
      <c r="S17" s="1"/>
      <c r="T17" s="1"/>
      <c r="U17" s="1"/>
      <c r="V17" s="1"/>
      <c r="W17" s="1"/>
      <c r="X17" s="1"/>
      <c r="Y17" s="1"/>
      <c r="Z17" s="1"/>
      <c r="AA17" s="1"/>
    </row>
    <row r="18" ht="14.25" customHeight="1">
      <c r="A18" s="215"/>
      <c r="B18" s="271"/>
      <c r="C18" s="217"/>
      <c r="D18" s="217"/>
      <c r="E18" s="217"/>
      <c r="F18" s="217"/>
      <c r="G18" s="217"/>
      <c r="H18" s="217"/>
      <c r="I18" s="217"/>
      <c r="J18" s="217"/>
      <c r="K18" s="218"/>
      <c r="L18" s="219"/>
      <c r="M18" s="1"/>
      <c r="N18" s="1"/>
      <c r="O18" s="1"/>
      <c r="P18" s="1"/>
      <c r="Q18" s="1"/>
      <c r="R18" s="1"/>
      <c r="S18" s="1"/>
      <c r="T18" s="1"/>
      <c r="U18" s="1"/>
      <c r="V18" s="1"/>
      <c r="W18" s="1"/>
      <c r="X18" s="1"/>
      <c r="Y18" s="1"/>
      <c r="Z18" s="1"/>
      <c r="AA18" s="1"/>
    </row>
    <row r="19" ht="14.25" customHeight="1">
      <c r="A19" s="215"/>
      <c r="B19" s="216"/>
      <c r="C19" s="217"/>
      <c r="D19" s="217"/>
      <c r="E19" s="217"/>
      <c r="F19" s="217"/>
      <c r="G19" s="217"/>
      <c r="H19" s="217"/>
      <c r="I19" s="217"/>
      <c r="J19" s="217"/>
      <c r="K19" s="218"/>
      <c r="L19" s="219"/>
      <c r="M19" s="1"/>
      <c r="N19" s="1"/>
      <c r="O19" s="1"/>
      <c r="P19" s="1"/>
      <c r="Q19" s="1"/>
      <c r="R19" s="1"/>
      <c r="S19" s="1"/>
      <c r="T19" s="1"/>
      <c r="U19" s="1"/>
      <c r="V19" s="1"/>
      <c r="W19" s="1"/>
      <c r="X19" s="1"/>
      <c r="Y19" s="1"/>
      <c r="Z19" s="1"/>
      <c r="AA19" s="1"/>
    </row>
    <row r="20" ht="14.25" customHeight="1">
      <c r="A20" s="215"/>
      <c r="B20" s="216"/>
      <c r="C20" s="217"/>
      <c r="D20" s="217"/>
      <c r="E20" s="217"/>
      <c r="F20" s="217"/>
      <c r="G20" s="217"/>
      <c r="H20" s="217"/>
      <c r="I20" s="217"/>
      <c r="J20" s="217"/>
      <c r="K20" s="218"/>
      <c r="L20" s="219"/>
      <c r="M20" s="1"/>
      <c r="N20" s="1"/>
      <c r="O20" s="1"/>
      <c r="P20" s="1"/>
      <c r="Q20" s="1"/>
      <c r="R20" s="1"/>
      <c r="S20" s="1"/>
      <c r="T20" s="1"/>
      <c r="U20" s="1"/>
      <c r="V20" s="1"/>
      <c r="W20" s="1"/>
      <c r="X20" s="1"/>
      <c r="Y20" s="1"/>
      <c r="Z20" s="1"/>
      <c r="AA20" s="1"/>
    </row>
    <row r="21" ht="14.25" customHeight="1">
      <c r="A21" s="215"/>
      <c r="B21" s="216"/>
      <c r="C21" s="217"/>
      <c r="D21" s="217"/>
      <c r="E21" s="217"/>
      <c r="F21" s="217"/>
      <c r="G21" s="217"/>
      <c r="H21" s="217"/>
      <c r="I21" s="217"/>
      <c r="J21" s="217"/>
      <c r="K21" s="218"/>
      <c r="L21" s="219"/>
      <c r="M21" s="1"/>
      <c r="N21" s="1"/>
      <c r="O21" s="1"/>
      <c r="P21" s="1"/>
      <c r="Q21" s="1"/>
      <c r="R21" s="1"/>
      <c r="S21" s="1"/>
      <c r="T21" s="1"/>
      <c r="U21" s="1"/>
      <c r="V21" s="1"/>
      <c r="W21" s="1"/>
      <c r="X21" s="1"/>
      <c r="Y21" s="1"/>
      <c r="Z21" s="1"/>
      <c r="AA21" s="1"/>
    </row>
    <row r="22" ht="14.25" customHeight="1">
      <c r="A22" s="215"/>
      <c r="B22" s="216"/>
      <c r="C22" s="217"/>
      <c r="D22" s="217"/>
      <c r="E22" s="217"/>
      <c r="F22" s="217"/>
      <c r="G22" s="217"/>
      <c r="H22" s="217"/>
      <c r="I22" s="217"/>
      <c r="J22" s="217"/>
      <c r="K22" s="218"/>
      <c r="L22" s="219"/>
      <c r="M22" s="1"/>
      <c r="N22" s="1"/>
      <c r="O22" s="1"/>
      <c r="P22" s="1"/>
      <c r="Q22" s="1"/>
      <c r="R22" s="1"/>
      <c r="S22" s="1"/>
      <c r="T22" s="1"/>
      <c r="U22" s="1"/>
      <c r="V22" s="1"/>
      <c r="W22" s="1"/>
      <c r="X22" s="1"/>
      <c r="Y22" s="1"/>
      <c r="Z22" s="1"/>
      <c r="AA22" s="1"/>
    </row>
    <row r="23" ht="14.25" customHeight="1">
      <c r="A23" s="215"/>
      <c r="B23" s="216"/>
      <c r="C23" s="217"/>
      <c r="D23" s="217"/>
      <c r="E23" s="217"/>
      <c r="F23" s="217"/>
      <c r="G23" s="217"/>
      <c r="H23" s="217"/>
      <c r="I23" s="217"/>
      <c r="J23" s="217"/>
      <c r="K23" s="218"/>
      <c r="L23" s="219"/>
      <c r="M23" s="1"/>
      <c r="N23" s="1"/>
      <c r="O23" s="1"/>
      <c r="P23" s="1"/>
      <c r="Q23" s="1"/>
      <c r="R23" s="1"/>
      <c r="S23" s="1"/>
      <c r="T23" s="1"/>
      <c r="U23" s="1"/>
      <c r="V23" s="1"/>
      <c r="W23" s="1"/>
      <c r="X23" s="1"/>
      <c r="Y23" s="1"/>
      <c r="Z23" s="1"/>
      <c r="AA23" s="1"/>
    </row>
    <row r="24" ht="14.25" customHeight="1">
      <c r="A24" s="215"/>
      <c r="B24" s="216"/>
      <c r="C24" s="217"/>
      <c r="D24" s="217"/>
      <c r="E24" s="217"/>
      <c r="F24" s="217"/>
      <c r="G24" s="217"/>
      <c r="H24" s="217"/>
      <c r="I24" s="217"/>
      <c r="J24" s="217"/>
      <c r="K24" s="218"/>
      <c r="L24" s="219"/>
      <c r="M24" s="1"/>
      <c r="N24" s="1"/>
      <c r="O24" s="1"/>
      <c r="P24" s="1"/>
      <c r="Q24" s="1"/>
      <c r="R24" s="1"/>
      <c r="S24" s="1"/>
      <c r="T24" s="1"/>
      <c r="U24" s="1"/>
      <c r="V24" s="1"/>
      <c r="W24" s="1"/>
      <c r="X24" s="1"/>
      <c r="Y24" s="1"/>
      <c r="Z24" s="1"/>
      <c r="AA24" s="1"/>
    </row>
    <row r="25" ht="14.25" customHeight="1">
      <c r="A25" s="215"/>
      <c r="B25" s="216"/>
      <c r="C25" s="217"/>
      <c r="D25" s="217"/>
      <c r="E25" s="217"/>
      <c r="F25" s="217"/>
      <c r="G25" s="217"/>
      <c r="H25" s="217"/>
      <c r="I25" s="217"/>
      <c r="J25" s="217"/>
      <c r="K25" s="218"/>
      <c r="L25" s="219"/>
      <c r="M25" s="1"/>
      <c r="N25" s="1"/>
      <c r="O25" s="1"/>
      <c r="P25" s="1"/>
      <c r="Q25" s="1"/>
      <c r="R25" s="1"/>
      <c r="S25" s="1"/>
      <c r="T25" s="1"/>
      <c r="U25" s="1"/>
      <c r="V25" s="1"/>
      <c r="W25" s="1"/>
      <c r="X25" s="1"/>
      <c r="Y25" s="1"/>
      <c r="Z25" s="1"/>
      <c r="AA25" s="1"/>
    </row>
    <row r="26" ht="14.25" customHeight="1">
      <c r="A26" s="215"/>
      <c r="B26" s="216"/>
      <c r="C26" s="217"/>
      <c r="D26" s="217"/>
      <c r="E26" s="217"/>
      <c r="F26" s="217"/>
      <c r="G26" s="217"/>
      <c r="H26" s="217"/>
      <c r="I26" s="217"/>
      <c r="J26" s="217"/>
      <c r="K26" s="218"/>
      <c r="L26" s="219"/>
      <c r="M26" s="1"/>
      <c r="N26" s="1"/>
      <c r="O26" s="1"/>
      <c r="P26" s="1"/>
      <c r="Q26" s="1"/>
      <c r="R26" s="1"/>
      <c r="S26" s="1"/>
      <c r="T26" s="1"/>
      <c r="U26" s="1"/>
      <c r="V26" s="1"/>
      <c r="W26" s="1"/>
      <c r="X26" s="1"/>
      <c r="Y26" s="1"/>
      <c r="Z26" s="1"/>
      <c r="AA26" s="1"/>
    </row>
    <row r="27" ht="14.25" customHeight="1">
      <c r="A27" s="215"/>
      <c r="B27" s="216"/>
      <c r="C27" s="217"/>
      <c r="D27" s="217"/>
      <c r="E27" s="217"/>
      <c r="F27" s="217"/>
      <c r="G27" s="217"/>
      <c r="H27" s="217"/>
      <c r="I27" s="217"/>
      <c r="J27" s="217"/>
      <c r="K27" s="218"/>
      <c r="L27" s="219"/>
      <c r="M27" s="1"/>
      <c r="N27" s="1"/>
      <c r="O27" s="1"/>
      <c r="P27" s="1"/>
      <c r="Q27" s="1"/>
      <c r="R27" s="1"/>
      <c r="S27" s="1"/>
      <c r="T27" s="1"/>
      <c r="U27" s="1"/>
      <c r="V27" s="1"/>
      <c r="W27" s="1"/>
      <c r="X27" s="1"/>
      <c r="Y27" s="1"/>
      <c r="Z27" s="1"/>
      <c r="AA27" s="1"/>
    </row>
    <row r="28" ht="14.25" customHeight="1">
      <c r="A28" s="215"/>
      <c r="B28" s="216"/>
      <c r="C28" s="217"/>
      <c r="D28" s="217"/>
      <c r="E28" s="217"/>
      <c r="F28" s="217"/>
      <c r="G28" s="217"/>
      <c r="H28" s="217"/>
      <c r="I28" s="217"/>
      <c r="J28" s="217"/>
      <c r="K28" s="218"/>
      <c r="L28" s="219"/>
      <c r="M28" s="1"/>
      <c r="N28" s="1"/>
      <c r="O28" s="1"/>
      <c r="P28" s="1"/>
      <c r="Q28" s="1"/>
      <c r="R28" s="1"/>
      <c r="S28" s="1"/>
      <c r="T28" s="1"/>
      <c r="U28" s="1"/>
      <c r="V28" s="1"/>
      <c r="W28" s="1"/>
      <c r="X28" s="1"/>
      <c r="Y28" s="1"/>
      <c r="Z28" s="1"/>
      <c r="AA28" s="1"/>
    </row>
    <row r="29" ht="14.25" customHeight="1">
      <c r="A29" s="215"/>
      <c r="B29" s="216"/>
      <c r="C29" s="217"/>
      <c r="D29" s="217"/>
      <c r="E29" s="217"/>
      <c r="F29" s="217"/>
      <c r="G29" s="217"/>
      <c r="H29" s="217"/>
      <c r="I29" s="217"/>
      <c r="J29" s="217"/>
      <c r="K29" s="218"/>
      <c r="L29" s="219"/>
      <c r="M29" s="1"/>
      <c r="N29" s="1"/>
      <c r="O29" s="1"/>
      <c r="P29" s="1"/>
      <c r="Q29" s="1"/>
      <c r="R29" s="1"/>
      <c r="S29" s="1"/>
      <c r="T29" s="1"/>
      <c r="U29" s="1"/>
      <c r="V29" s="1"/>
      <c r="W29" s="1"/>
      <c r="X29" s="1"/>
      <c r="Y29" s="1"/>
      <c r="Z29" s="1"/>
      <c r="AA29" s="1"/>
    </row>
    <row r="30" ht="14.25" customHeight="1">
      <c r="A30" s="215"/>
      <c r="B30" s="216"/>
      <c r="C30" s="217"/>
      <c r="D30" s="217"/>
      <c r="E30" s="217"/>
      <c r="F30" s="217"/>
      <c r="G30" s="217"/>
      <c r="H30" s="217"/>
      <c r="I30" s="217"/>
      <c r="J30" s="217"/>
      <c r="K30" s="218"/>
      <c r="L30" s="219"/>
      <c r="M30" s="1"/>
      <c r="N30" s="1"/>
      <c r="O30" s="1"/>
      <c r="P30" s="1"/>
      <c r="Q30" s="1"/>
      <c r="R30" s="1"/>
      <c r="S30" s="1"/>
      <c r="T30" s="1"/>
      <c r="U30" s="1"/>
      <c r="V30" s="1"/>
      <c r="W30" s="1"/>
      <c r="X30" s="1"/>
      <c r="Y30" s="1"/>
      <c r="Z30" s="1"/>
      <c r="AA30" s="1"/>
    </row>
    <row r="31" ht="14.25" customHeight="1">
      <c r="A31" s="215"/>
      <c r="B31" s="216"/>
      <c r="C31" s="217"/>
      <c r="D31" s="217"/>
      <c r="E31" s="217"/>
      <c r="F31" s="217"/>
      <c r="G31" s="217"/>
      <c r="H31" s="217"/>
      <c r="I31" s="217"/>
      <c r="J31" s="217"/>
      <c r="K31" s="218"/>
      <c r="L31" s="219"/>
      <c r="M31" s="1"/>
      <c r="N31" s="1"/>
      <c r="O31" s="1"/>
      <c r="P31" s="1"/>
      <c r="Q31" s="1"/>
      <c r="R31" s="1"/>
      <c r="S31" s="1"/>
      <c r="T31" s="1"/>
      <c r="U31" s="1"/>
      <c r="V31" s="1"/>
      <c r="W31" s="1"/>
      <c r="X31" s="1"/>
      <c r="Y31" s="1"/>
      <c r="Z31" s="1"/>
      <c r="AA31" s="1"/>
    </row>
    <row r="32" ht="14.25" customHeight="1">
      <c r="A32" s="215"/>
      <c r="B32" s="216"/>
      <c r="C32" s="217"/>
      <c r="D32" s="217"/>
      <c r="E32" s="217"/>
      <c r="F32" s="217"/>
      <c r="G32" s="217"/>
      <c r="H32" s="217"/>
      <c r="I32" s="217"/>
      <c r="J32" s="217"/>
      <c r="K32" s="218"/>
      <c r="L32" s="219"/>
      <c r="M32" s="1"/>
      <c r="N32" s="1"/>
      <c r="O32" s="1"/>
      <c r="P32" s="1"/>
      <c r="Q32" s="1"/>
      <c r="R32" s="1"/>
      <c r="S32" s="1"/>
      <c r="T32" s="1"/>
      <c r="U32" s="1"/>
      <c r="V32" s="1"/>
      <c r="W32" s="1"/>
      <c r="X32" s="1"/>
      <c r="Y32" s="1"/>
      <c r="Z32" s="1"/>
      <c r="AA32" s="1"/>
    </row>
    <row r="33" ht="14.25" customHeight="1">
      <c r="A33" s="215"/>
      <c r="B33" s="216"/>
      <c r="C33" s="217"/>
      <c r="D33" s="217"/>
      <c r="E33" s="217"/>
      <c r="F33" s="217"/>
      <c r="G33" s="217"/>
      <c r="H33" s="217"/>
      <c r="I33" s="217"/>
      <c r="J33" s="217"/>
      <c r="K33" s="218"/>
      <c r="L33" s="219"/>
      <c r="M33" s="1"/>
      <c r="N33" s="1"/>
      <c r="O33" s="1"/>
      <c r="P33" s="1"/>
      <c r="Q33" s="1"/>
      <c r="R33" s="1"/>
      <c r="S33" s="1"/>
      <c r="T33" s="1"/>
      <c r="U33" s="1"/>
      <c r="V33" s="1"/>
      <c r="W33" s="1"/>
      <c r="X33" s="1"/>
      <c r="Y33" s="1"/>
      <c r="Z33" s="1"/>
      <c r="AA33" s="1"/>
    </row>
    <row r="34" ht="14.25" customHeight="1">
      <c r="A34" s="215"/>
      <c r="B34" s="216"/>
      <c r="C34" s="217"/>
      <c r="D34" s="217"/>
      <c r="E34" s="217"/>
      <c r="F34" s="217"/>
      <c r="G34" s="217"/>
      <c r="H34" s="217"/>
      <c r="I34" s="217"/>
      <c r="J34" s="217"/>
      <c r="K34" s="218"/>
      <c r="L34" s="219"/>
      <c r="M34" s="1"/>
      <c r="N34" s="1"/>
      <c r="O34" s="1"/>
      <c r="P34" s="1"/>
      <c r="Q34" s="1"/>
      <c r="R34" s="1"/>
      <c r="S34" s="1"/>
      <c r="T34" s="1"/>
      <c r="U34" s="1"/>
      <c r="V34" s="1"/>
      <c r="W34" s="1"/>
      <c r="X34" s="1"/>
      <c r="Y34" s="1"/>
      <c r="Z34" s="1"/>
      <c r="AA34" s="1"/>
    </row>
    <row r="35" ht="14.25" customHeight="1">
      <c r="A35" s="215"/>
      <c r="B35" s="216"/>
      <c r="C35" s="217"/>
      <c r="D35" s="217"/>
      <c r="E35" s="217"/>
      <c r="F35" s="217"/>
      <c r="G35" s="217"/>
      <c r="H35" s="217"/>
      <c r="I35" s="217"/>
      <c r="J35" s="217"/>
      <c r="K35" s="218"/>
      <c r="L35" s="219"/>
      <c r="M35" s="1"/>
      <c r="N35" s="1"/>
      <c r="O35" s="1"/>
      <c r="P35" s="1"/>
      <c r="Q35" s="1"/>
      <c r="R35" s="1"/>
      <c r="S35" s="1"/>
      <c r="T35" s="1"/>
      <c r="U35" s="1"/>
      <c r="V35" s="1"/>
      <c r="W35" s="1"/>
      <c r="X35" s="1"/>
      <c r="Y35" s="1"/>
      <c r="Z35" s="1"/>
      <c r="AA35" s="1"/>
    </row>
    <row r="36" ht="14.25" customHeight="1">
      <c r="A36" s="215"/>
      <c r="B36" s="216"/>
      <c r="C36" s="217"/>
      <c r="D36" s="217"/>
      <c r="E36" s="217"/>
      <c r="F36" s="217"/>
      <c r="G36" s="217"/>
      <c r="H36" s="217"/>
      <c r="I36" s="217"/>
      <c r="J36" s="217"/>
      <c r="K36" s="218"/>
      <c r="L36" s="219"/>
      <c r="M36" s="1"/>
      <c r="N36" s="1"/>
      <c r="O36" s="1"/>
      <c r="P36" s="1"/>
      <c r="Q36" s="1"/>
      <c r="R36" s="1"/>
      <c r="S36" s="1"/>
      <c r="T36" s="1"/>
      <c r="U36" s="1"/>
      <c r="V36" s="1"/>
      <c r="W36" s="1"/>
      <c r="X36" s="1"/>
      <c r="Y36" s="1"/>
      <c r="Z36" s="1"/>
      <c r="AA36" s="1"/>
    </row>
    <row r="37" ht="14.25" customHeight="1">
      <c r="A37" s="215"/>
      <c r="B37" s="216"/>
      <c r="C37" s="217"/>
      <c r="D37" s="217"/>
      <c r="E37" s="217"/>
      <c r="F37" s="217"/>
      <c r="G37" s="217"/>
      <c r="H37" s="217"/>
      <c r="I37" s="217"/>
      <c r="J37" s="217"/>
      <c r="K37" s="218"/>
      <c r="L37" s="219"/>
      <c r="M37" s="1"/>
      <c r="N37" s="1"/>
      <c r="O37" s="1"/>
      <c r="P37" s="1"/>
      <c r="Q37" s="1"/>
      <c r="R37" s="1"/>
      <c r="S37" s="1"/>
      <c r="T37" s="1"/>
      <c r="U37" s="1"/>
      <c r="V37" s="1"/>
      <c r="W37" s="1"/>
      <c r="X37" s="1"/>
      <c r="Y37" s="1"/>
      <c r="Z37" s="1"/>
      <c r="AA37" s="1"/>
    </row>
    <row r="38" ht="14.25" customHeight="1">
      <c r="A38" s="215"/>
      <c r="B38" s="216"/>
      <c r="C38" s="217"/>
      <c r="D38" s="217"/>
      <c r="E38" s="217"/>
      <c r="F38" s="217"/>
      <c r="G38" s="217"/>
      <c r="H38" s="217"/>
      <c r="I38" s="217"/>
      <c r="J38" s="217"/>
      <c r="K38" s="218"/>
      <c r="L38" s="219"/>
      <c r="M38" s="1"/>
      <c r="N38" s="1"/>
      <c r="O38" s="1"/>
      <c r="P38" s="1"/>
      <c r="Q38" s="1"/>
      <c r="R38" s="1"/>
      <c r="S38" s="1"/>
      <c r="T38" s="1"/>
      <c r="U38" s="1"/>
      <c r="V38" s="1"/>
      <c r="W38" s="1"/>
      <c r="X38" s="1"/>
      <c r="Y38" s="1"/>
      <c r="Z38" s="1"/>
      <c r="AA38" s="1"/>
    </row>
    <row r="39" ht="14.25" customHeight="1">
      <c r="A39" s="215"/>
      <c r="B39" s="216"/>
      <c r="C39" s="217"/>
      <c r="D39" s="217"/>
      <c r="E39" s="217"/>
      <c r="F39" s="217"/>
      <c r="G39" s="217"/>
      <c r="H39" s="217"/>
      <c r="I39" s="217"/>
      <c r="J39" s="217"/>
      <c r="K39" s="218"/>
      <c r="L39" s="219"/>
      <c r="M39" s="1"/>
      <c r="N39" s="1"/>
      <c r="O39" s="1"/>
      <c r="P39" s="1"/>
      <c r="Q39" s="1"/>
      <c r="R39" s="1"/>
      <c r="S39" s="1"/>
      <c r="T39" s="1"/>
      <c r="U39" s="1"/>
      <c r="V39" s="1"/>
      <c r="W39" s="1"/>
      <c r="X39" s="1"/>
      <c r="Y39" s="1"/>
      <c r="Z39" s="1"/>
      <c r="AA39" s="1"/>
    </row>
    <row r="40" ht="14.25" customHeight="1">
      <c r="A40" s="215"/>
      <c r="B40" s="323"/>
      <c r="C40" s="324"/>
      <c r="D40" s="324"/>
      <c r="E40" s="324"/>
      <c r="F40" s="324"/>
      <c r="G40" s="324"/>
      <c r="H40" s="324"/>
      <c r="I40" s="324"/>
      <c r="J40" s="324"/>
      <c r="K40" s="325"/>
      <c r="L40" s="219"/>
      <c r="M40" s="1"/>
      <c r="N40" s="1"/>
      <c r="O40" s="1"/>
      <c r="P40" s="1"/>
      <c r="Q40" s="1"/>
      <c r="R40" s="1"/>
      <c r="S40" s="1"/>
      <c r="T40" s="1"/>
      <c r="U40" s="1"/>
      <c r="V40" s="1"/>
      <c r="W40" s="1"/>
      <c r="X40" s="1"/>
      <c r="Y40" s="1"/>
      <c r="Z40" s="1"/>
      <c r="AA40" s="1"/>
    </row>
    <row r="41" ht="14.25" customHeight="1">
      <c r="A41" s="250"/>
      <c r="B41" s="256"/>
      <c r="C41" s="256"/>
      <c r="D41" s="256"/>
      <c r="E41" s="256"/>
      <c r="F41" s="256"/>
      <c r="G41" s="256"/>
      <c r="H41" s="256"/>
      <c r="I41" s="256"/>
      <c r="J41" s="256"/>
      <c r="K41" s="256"/>
      <c r="L41" s="250"/>
      <c r="M41" s="1"/>
      <c r="N41" s="1"/>
      <c r="O41" s="1"/>
      <c r="P41" s="1"/>
      <c r="Q41" s="1"/>
      <c r="R41" s="1"/>
      <c r="S41" s="1"/>
      <c r="T41" s="1"/>
      <c r="U41" s="1"/>
      <c r="V41" s="1"/>
      <c r="W41" s="1"/>
      <c r="X41" s="1"/>
      <c r="Y41" s="1"/>
      <c r="Z41" s="1"/>
      <c r="AA41" s="1"/>
    </row>
    <row r="42" ht="14.25" customHeight="1">
      <c r="A42" s="250"/>
      <c r="B42" s="250"/>
      <c r="C42" s="250"/>
      <c r="D42" s="250"/>
      <c r="E42" s="250"/>
      <c r="F42" s="250"/>
      <c r="G42" s="250"/>
      <c r="H42" s="250"/>
      <c r="I42" s="250"/>
      <c r="J42" s="250"/>
      <c r="K42" s="250"/>
      <c r="L42" s="250"/>
      <c r="M42" s="1"/>
      <c r="N42" s="1"/>
      <c r="O42" s="1"/>
      <c r="P42" s="1"/>
      <c r="Q42" s="1"/>
      <c r="R42" s="1"/>
      <c r="S42" s="1"/>
      <c r="T42" s="1"/>
      <c r="U42" s="1"/>
      <c r="V42" s="1"/>
      <c r="W42" s="1"/>
      <c r="X42" s="1"/>
      <c r="Y42" s="1"/>
      <c r="Z42" s="1"/>
      <c r="AA42" s="1"/>
    </row>
    <row r="43" ht="14.25" customHeight="1">
      <c r="A43" s="250"/>
      <c r="B43" s="250"/>
      <c r="C43" s="250"/>
      <c r="D43" s="250"/>
      <c r="E43" s="250"/>
      <c r="F43" s="250"/>
      <c r="G43" s="250"/>
      <c r="H43" s="250"/>
      <c r="I43" s="250"/>
      <c r="J43" s="250"/>
      <c r="K43" s="250"/>
      <c r="L43" s="250"/>
      <c r="M43" s="1"/>
      <c r="N43" s="1"/>
      <c r="O43" s="1"/>
      <c r="P43" s="1"/>
      <c r="Q43" s="1"/>
      <c r="R43" s="1"/>
      <c r="S43" s="1"/>
      <c r="T43" s="1"/>
      <c r="U43" s="1"/>
      <c r="V43" s="1"/>
      <c r="W43" s="1"/>
      <c r="X43" s="1"/>
      <c r="Y43" s="1"/>
      <c r="Z43" s="1"/>
      <c r="AA43" s="1"/>
    </row>
    <row r="44" ht="14.25" customHeight="1">
      <c r="A44" s="250"/>
      <c r="B44" s="250"/>
      <c r="C44" s="250"/>
      <c r="D44" s="250"/>
      <c r="E44" s="250"/>
      <c r="F44" s="250"/>
      <c r="G44" s="250"/>
      <c r="H44" s="250"/>
      <c r="I44" s="250"/>
      <c r="J44" s="250"/>
      <c r="K44" s="250"/>
      <c r="L44" s="250"/>
      <c r="M44" s="1"/>
      <c r="N44" s="1"/>
      <c r="O44" s="1"/>
      <c r="P44" s="1"/>
      <c r="Q44" s="1"/>
      <c r="R44" s="1"/>
      <c r="S44" s="1"/>
      <c r="T44" s="1"/>
      <c r="U44" s="1"/>
      <c r="V44" s="1"/>
      <c r="W44" s="1"/>
      <c r="X44" s="1"/>
      <c r="Y44" s="1"/>
      <c r="Z44" s="1"/>
      <c r="AA44" s="1"/>
    </row>
    <row r="45" ht="14.25" customHeight="1">
      <c r="A45" s="250"/>
      <c r="B45" s="250"/>
      <c r="C45" s="250"/>
      <c r="D45" s="250"/>
      <c r="E45" s="250"/>
      <c r="F45" s="250"/>
      <c r="G45" s="250"/>
      <c r="H45" s="250"/>
      <c r="I45" s="250"/>
      <c r="J45" s="250"/>
      <c r="K45" s="250"/>
      <c r="L45" s="250"/>
      <c r="M45" s="1"/>
      <c r="N45" s="1"/>
      <c r="O45" s="1"/>
      <c r="P45" s="1"/>
      <c r="Q45" s="1"/>
      <c r="R45" s="1"/>
      <c r="S45" s="1"/>
      <c r="T45" s="1"/>
      <c r="U45" s="1"/>
      <c r="V45" s="1"/>
      <c r="W45" s="1"/>
      <c r="X45" s="1"/>
      <c r="Y45" s="1"/>
      <c r="Z45" s="1"/>
      <c r="AA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sheetData>
  <mergeCells count="1">
    <mergeCell ref="C3:I3"/>
  </mergeCells>
  <printOptions/>
  <pageMargins bottom="0.75" footer="0.0" header="0.0" left="0.7" right="0.7" top="0.75"/>
  <pageSetup orientation="landscape"/>
  <drawing r:id="rId1"/>
</worksheet>
</file>